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270" activeTab="0"/>
  </bookViews>
  <sheets>
    <sheet name="Прайс лист" sheetId="1" r:id="rId1"/>
    <sheet name="Лист1" sheetId="2" r:id="rId2"/>
  </sheets>
  <definedNames>
    <definedName name="Excel_BuiltIn__FilterDatabase_1">'Прайс лист'!#REF!</definedName>
  </definedNames>
  <calcPr fullCalcOnLoad="1" refMode="R1C1"/>
</workbook>
</file>

<file path=xl/sharedStrings.xml><?xml version="1.0" encoding="utf-8"?>
<sst xmlns="http://schemas.openxmlformats.org/spreadsheetml/2006/main" count="389" uniqueCount="225">
  <si>
    <t>Категория</t>
  </si>
  <si>
    <t>Наименование</t>
  </si>
  <si>
    <t>Ед.изм</t>
  </si>
  <si>
    <t>Кол-во в уп.</t>
  </si>
  <si>
    <t>Розница</t>
  </si>
  <si>
    <t>Потолок подвесной</t>
  </si>
  <si>
    <t>Плита потолочная</t>
  </si>
  <si>
    <t>шт.</t>
  </si>
  <si>
    <t>Плита Laguna 7 мм</t>
  </si>
  <si>
    <t>Система подвесная</t>
  </si>
  <si>
    <t xml:space="preserve">Напр. 0,6 System C </t>
  </si>
  <si>
    <t xml:space="preserve">Напр. 1,2 System C </t>
  </si>
  <si>
    <t xml:space="preserve">Напр. 3,6 System C </t>
  </si>
  <si>
    <t>Уголок периметральный 3м System C</t>
  </si>
  <si>
    <t>Комплектующие</t>
  </si>
  <si>
    <t>Пружина для подвеса</t>
  </si>
  <si>
    <t>Светильники</t>
  </si>
  <si>
    <t>Лампы</t>
  </si>
  <si>
    <t>шт</t>
  </si>
  <si>
    <t>уп</t>
  </si>
  <si>
    <t>Утеплители, изоляция</t>
  </si>
  <si>
    <t>рулон</t>
  </si>
  <si>
    <t>Строительная химия</t>
  </si>
  <si>
    <t xml:space="preserve">ведро </t>
  </si>
  <si>
    <t>меш</t>
  </si>
  <si>
    <t>Гипсокартонные системы</t>
  </si>
  <si>
    <t>Гипсокартон  9,5 * 1200 * 2500 мм</t>
  </si>
  <si>
    <t xml:space="preserve">лист </t>
  </si>
  <si>
    <t>Гипсокартон 12,5 * 1200 * 2500  мм</t>
  </si>
  <si>
    <t>Метизы</t>
  </si>
  <si>
    <t xml:space="preserve">Дюбеля </t>
  </si>
  <si>
    <t>KNAUF</t>
  </si>
  <si>
    <t xml:space="preserve">Шпаклевка "Фюгенфюллер", 25 кг сухая, </t>
  </si>
  <si>
    <t xml:space="preserve">Шпаклевка "Ротбанд", 30 кг сухая, </t>
  </si>
  <si>
    <t xml:space="preserve">Клей "PERLFIX", 30 кг сухой, </t>
  </si>
  <si>
    <t>Штукатурка машинная МР-75, 30 кг сухая</t>
  </si>
  <si>
    <t>Профиль для гипсокартона</t>
  </si>
  <si>
    <t>Профиль CD 3 м</t>
  </si>
  <si>
    <t>Профиль UD 3 м</t>
  </si>
  <si>
    <t>Профиль CW 50 3 м</t>
  </si>
  <si>
    <t>Профиль CW 75 3 м</t>
  </si>
  <si>
    <t>Профиль CW 100 3 м</t>
  </si>
  <si>
    <t>Профиль UW 50 3 м</t>
  </si>
  <si>
    <t>Профиль UW 75 3 м</t>
  </si>
  <si>
    <t>Профиль UW 100 3 м</t>
  </si>
  <si>
    <t>Кронштейн потолочный (для 2-х- уровневого потолка)</t>
  </si>
  <si>
    <t xml:space="preserve">Быстроподвес </t>
  </si>
  <si>
    <t>CD-соединитель</t>
  </si>
  <si>
    <t>Рейка маячная,   6 мм, длина-3000 мм</t>
  </si>
  <si>
    <t>Рейка маячная, 10 мм, длина-3000 мм</t>
  </si>
  <si>
    <t>Саморезы</t>
  </si>
  <si>
    <t>Шурупы</t>
  </si>
  <si>
    <t>Шуруп 3,5*25 металл (ящик- 10000 шт)</t>
  </si>
  <si>
    <t>Полимин</t>
  </si>
  <si>
    <t>Дюбель Т-DN 6*40 (уп-100 шт)</t>
  </si>
  <si>
    <t>Цена</t>
  </si>
  <si>
    <t xml:space="preserve">Растровый зеркальный встраиваемый 4*18 Вт  </t>
  </si>
  <si>
    <t>Гипсокартонные листы Knauf (Украина)</t>
  </si>
  <si>
    <t>Коммерческое предложение</t>
  </si>
  <si>
    <t>опт.</t>
  </si>
  <si>
    <t>крупн. Опт.</t>
  </si>
  <si>
    <t>Гипсокартон  12,5 * 1200 * 3000 мм</t>
  </si>
  <si>
    <t>Кронштейн П-образный  125мм</t>
  </si>
  <si>
    <t>Шпатлёвка "НР Финиш"  25кг сухая, KNAUF (Украина)</t>
  </si>
  <si>
    <t>Шпатлёвка "НР Старт"  30кг сухая, KNAUF (Украина)</t>
  </si>
  <si>
    <t>Optimin</t>
  </si>
  <si>
    <t>Kreisel</t>
  </si>
  <si>
    <t>Клей для плитки эластичный ELASTI MULTI SPECJAL 104, 25кг</t>
  </si>
  <si>
    <t>Клей для пенополистерола STYROPOR-KLEBEMÖRTEL 210, 25 кг</t>
  </si>
  <si>
    <t>Клей армирующий для высотного строительства П-21, 25 кг</t>
  </si>
  <si>
    <t>Клей армирующий для пенополистерола "Теплый дом", 25 кг</t>
  </si>
  <si>
    <t>Клей армирующий для пенополистерола ARMIERUNGS-GEWEBEKLEBER 220, 25 кг</t>
  </si>
  <si>
    <t>Грунтовка глубокопроникающая для внутренних и наружных работ TIEFGRUND 301, 10л</t>
  </si>
  <si>
    <t>кан</t>
  </si>
  <si>
    <t>Клей для плитки MULTI 102, 25 кг</t>
  </si>
  <si>
    <t>Лампа люминесцентная  Osram 18 Вт  595 мм</t>
  </si>
  <si>
    <t>Угол защитный перфорированный, длина-3000 мм</t>
  </si>
  <si>
    <t>Профиль CD 4 м</t>
  </si>
  <si>
    <t>Профиль CD 3 м (0,5) усиленый</t>
  </si>
  <si>
    <t>Профиль UD 4 м</t>
  </si>
  <si>
    <t>Профиль UD 3 м (0,5) усиленый</t>
  </si>
  <si>
    <t>Кронштейн П-образный  250мм</t>
  </si>
  <si>
    <t xml:space="preserve">Шуруп 3,5*25 металл </t>
  </si>
  <si>
    <t xml:space="preserve">Шуруп 3,5*35 металл </t>
  </si>
  <si>
    <t>Шуруп 3,5*45 дерево</t>
  </si>
  <si>
    <t>Шуруп 3,5*55 дерево</t>
  </si>
  <si>
    <t>Гипсокартон  влагостойкий 12,5 * 1200 * 2500 мм</t>
  </si>
  <si>
    <t>ТермоДюбель  10*90  /гв (зонтики)</t>
  </si>
  <si>
    <t>ТермоДюбель  10*160  /гв (зонтики)</t>
  </si>
  <si>
    <t>Лента сетка для швов, 90м</t>
  </si>
  <si>
    <t>Напр. 0,6 усиленная</t>
  </si>
  <si>
    <t>Напр. 1,2 усиленная</t>
  </si>
  <si>
    <t>Напр. 3,6 усиленная</t>
  </si>
  <si>
    <t>Уголок периметральный 3м усиленный</t>
  </si>
  <si>
    <t>Профиль CD 4 м (0,5) усиленый</t>
  </si>
  <si>
    <t>Профиль UD 4 м (0,5) усиленый</t>
  </si>
  <si>
    <t>Саморез 3,5*9,5 с буром    белые (ящик-20000 шт)</t>
  </si>
  <si>
    <t>Шуруп 3,5*25 дерево</t>
  </si>
  <si>
    <t>Шуруп 3,5*35 дерево</t>
  </si>
  <si>
    <t>Шуруп 4,2*76 дерево</t>
  </si>
  <si>
    <t>Шуруп 4,8*95 дерево</t>
  </si>
  <si>
    <t>Шуруп 4,8*127 дерево</t>
  </si>
  <si>
    <t>Смесь для кладки пено-и газоблока PORENBETON-KLEBER 125, 25кг</t>
  </si>
  <si>
    <t>Клей для плитки Термо-клей П-11, 20 кг</t>
  </si>
  <si>
    <t>Гипсокартон  влагостойкий 12,5 * 1200 * 3000 мм</t>
  </si>
  <si>
    <t>Шпатлёвка "Cатенгипс"  25кг сухая (белая), KNAUF (Украина)</t>
  </si>
  <si>
    <t>Ленты, сетки</t>
  </si>
  <si>
    <t>Лента сетка для швов, 20м</t>
  </si>
  <si>
    <t>Лента сетка для швов, 45м</t>
  </si>
  <si>
    <t>L-образный профиль (откос) длина 2000мм</t>
  </si>
  <si>
    <t>Гидро/паро - барьер не армированный</t>
  </si>
  <si>
    <t>Knauf insulation ТЕПЛОрулон 040 18 м.кв.</t>
  </si>
  <si>
    <t>Гидро/паро - барьер армированный</t>
  </si>
  <si>
    <t>Шпатлевка МультиФиниш, 25 кг сухая</t>
  </si>
  <si>
    <t>Угол фасадный с сеткой, длина-2500 мм</t>
  </si>
  <si>
    <t>Профиль CD 3 м эконом</t>
  </si>
  <si>
    <t>Профиль UD 3 м эконом</t>
  </si>
  <si>
    <t>Экструдированный пенополистирол 50*1200*600</t>
  </si>
  <si>
    <t>уп.</t>
  </si>
  <si>
    <t>Плита потолочная AMF ECOMIN Orbit 13 mm</t>
  </si>
  <si>
    <t>Плита AMF ECOMIN FILIGRAN  13 мм</t>
  </si>
  <si>
    <t>Главный профиль Donn DX 24 TH 3700 mm</t>
  </si>
  <si>
    <t xml:space="preserve">Поперечный профиль Donn DX 24 TS 1200 mm </t>
  </si>
  <si>
    <t>Поперечный профиль Donn DX 24 XS 600 mm</t>
  </si>
  <si>
    <t>Пристенный угол Donn DX 24   3000 mm</t>
  </si>
  <si>
    <t>Экструдированный пенополистирол 20*1200*600</t>
  </si>
  <si>
    <t>Пенопласт (25) 50*1000*1000мм</t>
  </si>
  <si>
    <t>Пенопласт (25) 100*1000*1000мм</t>
  </si>
  <si>
    <t>75м2</t>
  </si>
  <si>
    <t>Профиль CW 50 3 м (0,5) усиленый</t>
  </si>
  <si>
    <t>Профиль CW 75 3 м (0,5) усиленый</t>
  </si>
  <si>
    <t>Профиль CW 100 3 м (0,5) усиленый</t>
  </si>
  <si>
    <t>Профиль UW 50 3 м (0,5) усиленый</t>
  </si>
  <si>
    <t>Профиль UW 75 3 м (0,5) усиленый</t>
  </si>
  <si>
    <t>Профиль UW 100 3 м (0,5) усиленый</t>
  </si>
  <si>
    <t>Проволка крючок/петля 125 мм</t>
  </si>
  <si>
    <t>Проволка крючок/петля 250 мм</t>
  </si>
  <si>
    <t>Проволка крючок/петля 500 мм</t>
  </si>
  <si>
    <t>Проволка крючок/петля 1000 мм</t>
  </si>
  <si>
    <t>PLAST</t>
  </si>
  <si>
    <t>Клей для плитки STANDART, 25 кг</t>
  </si>
  <si>
    <t>Клей для керамогранита и камня SUPER, 25 кг</t>
  </si>
  <si>
    <t>Клей эластифицированный FLEXI, 25 кг</t>
  </si>
  <si>
    <t>Клей эластичный SUPER-FLEX, 25 кг</t>
  </si>
  <si>
    <t>Клей армирующий для мин. ваты TermoFix-MW-F, 25 кг</t>
  </si>
  <si>
    <t>Смесь для кладки пено-и газоблока IZO-PLAST, 25 кг</t>
  </si>
  <si>
    <t>Угол для мокрой штукатурки, длина-3000 мм</t>
  </si>
  <si>
    <t>Мастер-Рок 50 кг/м3 100х1000х600</t>
  </si>
  <si>
    <t>3м2</t>
  </si>
  <si>
    <t>Сетка штукатурная 1х50м 50гр/м2 ячейка 5х5 белая</t>
  </si>
  <si>
    <t>Сетка фасад. штукатур. 1х50м 110гр/м2 ячейка 6*5 зеленая</t>
  </si>
  <si>
    <t>Сетка фасад. штукатур. 1х50м 140гр/м2 ячейка 6*5 оранж. синяя</t>
  </si>
  <si>
    <t>Сетка фасад. штукатур. 1х50м 160гр/м2 ячейка 6*5 оранжевая</t>
  </si>
  <si>
    <t>Плита AMF Trento  13 мм</t>
  </si>
  <si>
    <t>ТермоДюбель  10*200 /гв (зонтики)</t>
  </si>
  <si>
    <t>Мастер-Рок 30 кг/м3 100х1000х600</t>
  </si>
  <si>
    <t>Готовая шпатлевка Knauf Superfinish, 25кг (Греция)</t>
  </si>
  <si>
    <t>Клей для плитки ECO, 25 кг</t>
  </si>
  <si>
    <t>Грунтовка глубокопроникающая для внутренних и наружных работ Grunt-9, 10л</t>
  </si>
  <si>
    <t>Невелимасса цементная Nivelir-200, 25кг</t>
  </si>
  <si>
    <t>Готовая шпатлевка Knauf Superfinish, 6кг (Греция)</t>
  </si>
  <si>
    <t>Интернет-магазин:</t>
  </si>
  <si>
    <t>Магнезитовая плита</t>
  </si>
  <si>
    <t>Магнезитовая плита 10*1220*2280 мм</t>
  </si>
  <si>
    <t>Магнезитовая плита 12*1220*2280 мм</t>
  </si>
  <si>
    <t>Магнезитовая плита 8*1220*2280 мм</t>
  </si>
  <si>
    <t>Плита AMF Heradesign  1200x600mm</t>
  </si>
  <si>
    <t>Стяжка цементная Nivelir-150, 25кг</t>
  </si>
  <si>
    <t>Сетка сварная оц. 12х12 ф 0,5; 1х30м</t>
  </si>
  <si>
    <t>Сетка сварная оц. 25х25 ф 0,7; 1х30м</t>
  </si>
  <si>
    <t>Сетка сварная штукатурная 25х12хк. 30м ф 0,7</t>
  </si>
  <si>
    <t>Сетка сварная штукатурная 25х25хк. 30м ф 0,7</t>
  </si>
  <si>
    <t>Цемент</t>
  </si>
  <si>
    <t>Шпаклевка цементная финишная PUTS-GF, 25кг</t>
  </si>
  <si>
    <t>Штукатурка цем.-извест. для маш. нанесения ProPuts-G50, 25кг</t>
  </si>
  <si>
    <t>Смесь ремонтная цементная простая RM-1, 25 кг</t>
  </si>
  <si>
    <t>Anserglob</t>
  </si>
  <si>
    <t xml:space="preserve">  </t>
  </si>
  <si>
    <t>клей для пенопласта BCX-39, 25 кг</t>
  </si>
  <si>
    <t>Клей армирующий для пенопласта TermoFix-EPS-F, 25 кг</t>
  </si>
  <si>
    <t>Клей армирующий для пенопласта BCX-40, 25 кг</t>
  </si>
  <si>
    <t>Экструдированный пенополистирол 30*1200*600</t>
  </si>
  <si>
    <t>Экструдированный пенополистирол 40*1200*600</t>
  </si>
  <si>
    <t>ТермоДюбель  10*180  /гв (зонтики)</t>
  </si>
  <si>
    <t>ТермоДюбель  10*220 /гв (зонтики)</t>
  </si>
  <si>
    <t>OSB</t>
  </si>
  <si>
    <t>плита OSB 10*1250*2500 мм</t>
  </si>
  <si>
    <t>Кронштейн потолочный крестообразный (краб)</t>
  </si>
  <si>
    <t>Угол фасадный с сеткой, длина-3000 мм</t>
  </si>
  <si>
    <t>Угол арочный пластиковый, длина-3000 мм</t>
  </si>
  <si>
    <t>Лента сетка для швов, 150м</t>
  </si>
  <si>
    <t>Грунт-краска PUTZGRUND 330, 10л</t>
  </si>
  <si>
    <t>Неман+ М-11 ТЕПЛОрулон  20 м.кв.</t>
  </si>
  <si>
    <t>Гидроизоляция цем. однокомпонентная  AQUA STOP 5, 25кг</t>
  </si>
  <si>
    <t>Клей для пенопласта и мин. ваты TermoFix, 25 кг</t>
  </si>
  <si>
    <t>Дюбель  6*60  с шурупом   потай/грибок</t>
  </si>
  <si>
    <t>Дюбель  6*80  с шурупом   потай/грибок</t>
  </si>
  <si>
    <t>Дюбель  6*40 (6*35-6*45)  с шурупом   потай/грибок</t>
  </si>
  <si>
    <t>ТермоДюбель  10*120  /гв (зонтики)</t>
  </si>
  <si>
    <t>Цемент ШПЦ - 400, 25 кг</t>
  </si>
  <si>
    <t>Цемент ПЦ - 400, 25 кг</t>
  </si>
  <si>
    <t>Смесь штукатурная "короед" 2,5мм Bark-W, 25кг</t>
  </si>
  <si>
    <t>Сетка армир. 50х50 ф 3мм; 1х2м</t>
  </si>
  <si>
    <t>м.кв</t>
  </si>
  <si>
    <t>Сетка армир. 100х100 ф 3мм; 1х2м</t>
  </si>
  <si>
    <t>LED-светильник встраиваемый с лампами</t>
  </si>
  <si>
    <t>Шпатлевка Унифлот, 25 кг сухая</t>
  </si>
  <si>
    <t>Грунтовка Бетоконтакт, 20кг</t>
  </si>
  <si>
    <t>Грунтовка Бетоконтакт, 5кг</t>
  </si>
  <si>
    <t xml:space="preserve">Шпаклевка "Фюгенфюллер", 5 кг сухая, </t>
  </si>
  <si>
    <t>Пена монтажная</t>
  </si>
  <si>
    <t>пена понтажная проф. 750мл.</t>
  </si>
  <si>
    <t>бал</t>
  </si>
  <si>
    <t>Сетка штукатурная 1х50м 90гр/м2 ячейка 2,5х2,5 белая</t>
  </si>
  <si>
    <t>USG</t>
  </si>
  <si>
    <t xml:space="preserve">Шитрок (Sheetrock), США, 28кг </t>
  </si>
  <si>
    <t>Мастер-Рок 30 кг/м3 50х1000х600</t>
  </si>
  <si>
    <t>6м2</t>
  </si>
  <si>
    <t>Сетка просено-вытяжная оц. 25х50 ф 0,55; 1х10м</t>
  </si>
  <si>
    <t>Кронштейн П-образный  125мм (0,9mm) усиленный</t>
  </si>
  <si>
    <t>Клинья для плитки, 100шт</t>
  </si>
  <si>
    <t>Крестики для плитки, 100шт</t>
  </si>
  <si>
    <t>09.02.17г.</t>
  </si>
  <si>
    <t>067-631-77-39, 050-452-31-91</t>
  </si>
  <si>
    <t>www.veles.prom.ua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</si>
</sst>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_-[$$-409]* #,##0.00_ ;_-[$$-409]* \-#,##0.00\ ;_-[$$-409]* &quot;-&quot;??_ ;_-@_ "/>
    <numFmt numFmtId="166" formatCode="_-* #,##0.00\ [$€-1]_-;\-* #,##0.00\ [$€-1]_-;_-* &quot;-&quot;??\ [$€-1]_-;_-@_-"/>
    <numFmt numFmtId="167" formatCode="#,##0.00&quot;р.&quot;"/>
    <numFmt numFmtId="168" formatCode="#,##0.00_ ;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0"/>
      <color indexed="57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22"/>
      <color indexed="10"/>
      <name val="Arial Black"/>
      <family val="2"/>
    </font>
    <font>
      <b/>
      <sz val="11"/>
      <color indexed="10"/>
      <name val="Verdana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1"/>
      <name val="Verdana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u val="single"/>
      <sz val="14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28" fillId="0" borderId="10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/>
    </xf>
    <xf numFmtId="168" fontId="27" fillId="0" borderId="0" xfId="0" applyNumberFormat="1" applyFont="1" applyFill="1" applyBorder="1" applyAlignment="1">
      <alignment horizontal="center"/>
    </xf>
    <xf numFmtId="168" fontId="27" fillId="0" borderId="13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31" fillId="0" borderId="14" xfId="0" applyFont="1" applyFill="1" applyBorder="1" applyAlignment="1">
      <alignment/>
    </xf>
    <xf numFmtId="0" fontId="27" fillId="0" borderId="15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64" fontId="27" fillId="0" borderId="16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164" fontId="28" fillId="0" borderId="15" xfId="0" applyNumberFormat="1" applyFont="1" applyFill="1" applyBorder="1" applyAlignment="1">
      <alignment horizontal="center"/>
    </xf>
    <xf numFmtId="2" fontId="28" fillId="0" borderId="16" xfId="0" applyNumberFormat="1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168" fontId="27" fillId="0" borderId="15" xfId="0" applyNumberFormat="1" applyFont="1" applyFill="1" applyBorder="1" applyAlignment="1">
      <alignment horizontal="center"/>
    </xf>
    <xf numFmtId="168" fontId="27" fillId="0" borderId="16" xfId="0" applyNumberFormat="1" applyFont="1" applyFill="1" applyBorder="1" applyAlignment="1">
      <alignment horizontal="center"/>
    </xf>
    <xf numFmtId="0" fontId="31" fillId="0" borderId="14" xfId="0" applyFont="1" applyBorder="1" applyAlignment="1">
      <alignment/>
    </xf>
    <xf numFmtId="164" fontId="27" fillId="0" borderId="16" xfId="0" applyNumberFormat="1" applyFont="1" applyBorder="1" applyAlignment="1">
      <alignment horizontal="center"/>
    </xf>
    <xf numFmtId="0" fontId="27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/>
    </xf>
    <xf numFmtId="165" fontId="27" fillId="0" borderId="15" xfId="0" applyNumberFormat="1" applyFont="1" applyFill="1" applyBorder="1" applyAlignment="1">
      <alignment horizontal="center"/>
    </xf>
    <xf numFmtId="165" fontId="27" fillId="0" borderId="16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165" fontId="23" fillId="0" borderId="15" xfId="0" applyNumberFormat="1" applyFont="1" applyFill="1" applyBorder="1" applyAlignment="1">
      <alignment horizontal="center"/>
    </xf>
    <xf numFmtId="165" fontId="23" fillId="0" borderId="16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 wrapText="1"/>
    </xf>
    <xf numFmtId="164" fontId="29" fillId="0" borderId="15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4" fillId="0" borderId="0" xfId="0" applyFont="1" applyFill="1" applyAlignment="1">
      <alignment vertical="center"/>
    </xf>
    <xf numFmtId="164" fontId="20" fillId="7" borderId="17" xfId="0" applyNumberFormat="1" applyFont="1" applyFill="1" applyBorder="1" applyAlignment="1">
      <alignment horizontal="center" wrapText="1"/>
    </xf>
    <xf numFmtId="164" fontId="20" fillId="7" borderId="18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/>
    </xf>
    <xf numFmtId="0" fontId="27" fillId="0" borderId="21" xfId="0" applyFont="1" applyFill="1" applyBorder="1" applyAlignment="1">
      <alignment horizontal="left"/>
    </xf>
    <xf numFmtId="0" fontId="27" fillId="0" borderId="21" xfId="0" applyFont="1" applyFill="1" applyBorder="1" applyAlignment="1">
      <alignment horizontal="center"/>
    </xf>
    <xf numFmtId="168" fontId="27" fillId="0" borderId="21" xfId="0" applyNumberFormat="1" applyFont="1" applyFill="1" applyBorder="1" applyAlignment="1">
      <alignment horizontal="center"/>
    </xf>
    <xf numFmtId="168" fontId="27" fillId="0" borderId="22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164" fontId="27" fillId="0" borderId="25" xfId="0" applyNumberFormat="1" applyFont="1" applyFill="1" applyBorder="1" applyAlignment="1">
      <alignment horizontal="center"/>
    </xf>
    <xf numFmtId="164" fontId="27" fillId="0" borderId="26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left"/>
    </xf>
    <xf numFmtId="0" fontId="35" fillId="0" borderId="28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wrapText="1"/>
    </xf>
    <xf numFmtId="164" fontId="27" fillId="0" borderId="28" xfId="0" applyNumberFormat="1" applyFont="1" applyFill="1" applyBorder="1" applyAlignment="1">
      <alignment horizontal="center"/>
    </xf>
    <xf numFmtId="164" fontId="27" fillId="0" borderId="29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7" fillId="0" borderId="30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5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164" fontId="29" fillId="0" borderId="16" xfId="0" applyNumberFormat="1" applyFont="1" applyBorder="1" applyAlignment="1">
      <alignment horizontal="center"/>
    </xf>
    <xf numFmtId="0" fontId="29" fillId="0" borderId="21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center"/>
    </xf>
    <xf numFmtId="168" fontId="29" fillId="0" borderId="21" xfId="0" applyNumberFormat="1" applyFont="1" applyFill="1" applyBorder="1" applyAlignment="1">
      <alignment horizontal="center"/>
    </xf>
    <xf numFmtId="168" fontId="29" fillId="0" borderId="22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6" fillId="0" borderId="20" xfId="0" applyFont="1" applyFill="1" applyBorder="1" applyAlignment="1">
      <alignment horizontal="left"/>
    </xf>
    <xf numFmtId="164" fontId="27" fillId="0" borderId="21" xfId="0" applyNumberFormat="1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/>
    </xf>
    <xf numFmtId="0" fontId="35" fillId="0" borderId="20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21" fillId="0" borderId="1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4" fontId="29" fillId="0" borderId="13" xfId="0" applyNumberFormat="1" applyFont="1" applyFill="1" applyBorder="1" applyAlignment="1">
      <alignment horizontal="center"/>
    </xf>
    <xf numFmtId="0" fontId="21" fillId="20" borderId="3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7" borderId="32" xfId="0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 wrapText="1"/>
    </xf>
    <xf numFmtId="0" fontId="20" fillId="7" borderId="35" xfId="0" applyFont="1" applyFill="1" applyBorder="1" applyAlignment="1">
      <alignment horizontal="center" wrapText="1"/>
    </xf>
    <xf numFmtId="164" fontId="20" fillId="7" borderId="36" xfId="0" applyNumberFormat="1" applyFont="1" applyFill="1" applyBorder="1" applyAlignment="1">
      <alignment horizontal="center" wrapText="1"/>
    </xf>
    <xf numFmtId="164" fontId="20" fillId="7" borderId="37" xfId="0" applyNumberFormat="1" applyFont="1" applyFill="1" applyBorder="1" applyAlignment="1">
      <alignment horizontal="center" wrapText="1"/>
    </xf>
    <xf numFmtId="0" fontId="20" fillId="7" borderId="38" xfId="0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center" wrapText="1"/>
    </xf>
    <xf numFmtId="0" fontId="21" fillId="20" borderId="40" xfId="0" applyFont="1" applyFill="1" applyBorder="1" applyAlignment="1">
      <alignment horizontal="center" wrapText="1"/>
    </xf>
    <xf numFmtId="0" fontId="21" fillId="20" borderId="41" xfId="0" applyFont="1" applyFill="1" applyBorder="1" applyAlignment="1">
      <alignment horizontal="center" wrapText="1"/>
    </xf>
    <xf numFmtId="0" fontId="21" fillId="20" borderId="42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1" fillId="20" borderId="44" xfId="0" applyFont="1" applyFill="1" applyBorder="1" applyAlignment="1">
      <alignment horizontal="center" wrapText="1"/>
    </xf>
    <xf numFmtId="0" fontId="21" fillId="20" borderId="45" xfId="0" applyFont="1" applyFill="1" applyBorder="1" applyAlignment="1">
      <alignment horizontal="center" wrapText="1"/>
    </xf>
    <xf numFmtId="0" fontId="21" fillId="20" borderId="46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0" fontId="21" fillId="20" borderId="47" xfId="0" applyFont="1" applyFill="1" applyBorder="1" applyAlignment="1">
      <alignment horizontal="center" wrapText="1"/>
    </xf>
    <xf numFmtId="0" fontId="21" fillId="20" borderId="48" xfId="0" applyFont="1" applyFill="1" applyBorder="1" applyAlignment="1">
      <alignment horizontal="center" wrapText="1"/>
    </xf>
    <xf numFmtId="0" fontId="21" fillId="20" borderId="49" xfId="0" applyFont="1" applyFill="1" applyBorder="1" applyAlignment="1">
      <alignment horizontal="center" wrapText="1"/>
    </xf>
    <xf numFmtId="0" fontId="21" fillId="20" borderId="50" xfId="0" applyFont="1" applyFill="1" applyBorder="1" applyAlignment="1">
      <alignment horizontal="center" wrapText="1"/>
    </xf>
    <xf numFmtId="0" fontId="21" fillId="20" borderId="51" xfId="0" applyFont="1" applyFill="1" applyBorder="1" applyAlignment="1">
      <alignment horizontal="center" wrapText="1"/>
    </xf>
    <xf numFmtId="0" fontId="21" fillId="20" borderId="52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left" wrapText="1"/>
    </xf>
    <xf numFmtId="0" fontId="26" fillId="0" borderId="23" xfId="0" applyFont="1" applyFill="1" applyBorder="1" applyAlignment="1">
      <alignment horizontal="left" wrapText="1"/>
    </xf>
    <xf numFmtId="0" fontId="21" fillId="0" borderId="53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 wrapText="1"/>
    </xf>
    <xf numFmtId="0" fontId="21" fillId="24" borderId="57" xfId="0" applyFont="1" applyFill="1" applyBorder="1" applyAlignment="1">
      <alignment horizontal="center" wrapText="1"/>
    </xf>
    <xf numFmtId="0" fontId="21" fillId="24" borderId="58" xfId="0" applyFont="1" applyFill="1" applyBorder="1" applyAlignment="1">
      <alignment horizontal="center" wrapText="1"/>
    </xf>
    <xf numFmtId="0" fontId="42" fillId="0" borderId="0" xfId="42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les.pr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tabSelected="1" zoomScaleSheetLayoutView="41" zoomScalePageLayoutView="0" workbookViewId="0" topLeftCell="A1">
      <pane ySplit="6" topLeftCell="A8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5.28125" style="1" customWidth="1"/>
    <col min="2" max="2" width="71.28125" style="2" customWidth="1"/>
    <col min="3" max="3" width="8.421875" style="3" customWidth="1"/>
    <col min="4" max="4" width="9.8515625" style="3" customWidth="1"/>
    <col min="5" max="5" width="13.00390625" style="4" customWidth="1"/>
    <col min="6" max="6" width="12.00390625" style="4" customWidth="1"/>
    <col min="7" max="7" width="15.421875" style="4" customWidth="1"/>
  </cols>
  <sheetData>
    <row r="1" spans="1:7" s="7" customFormat="1" ht="21" customHeight="1">
      <c r="A1" s="119" t="s">
        <v>58</v>
      </c>
      <c r="B1" s="120"/>
      <c r="C1" s="120"/>
      <c r="D1" s="120"/>
      <c r="E1" s="120"/>
      <c r="F1" s="120"/>
      <c r="G1" s="120"/>
    </row>
    <row r="2" spans="1:6" s="7" customFormat="1" ht="18" customHeight="1">
      <c r="A2" s="8"/>
      <c r="B2" s="60" t="s">
        <v>223</v>
      </c>
      <c r="C2" s="3"/>
      <c r="D2" s="3"/>
      <c r="E2" s="3"/>
      <c r="F2" s="61" t="s">
        <v>222</v>
      </c>
    </row>
    <row r="3" spans="1:7" s="7" customFormat="1" ht="12" customHeight="1">
      <c r="A3" s="1"/>
      <c r="B3" s="62"/>
      <c r="C3" s="5"/>
      <c r="D3" s="5"/>
      <c r="E3" s="6"/>
      <c r="F3" s="6"/>
      <c r="G3" s="6"/>
    </row>
    <row r="4" spans="2:4" ht="18.75" thickBot="1">
      <c r="B4" s="93" t="s">
        <v>161</v>
      </c>
      <c r="C4" s="154" t="s">
        <v>224</v>
      </c>
      <c r="D4" s="94"/>
    </row>
    <row r="5" spans="1:7" s="7" customFormat="1" ht="15.75" customHeight="1" thickBot="1">
      <c r="A5" s="127" t="s">
        <v>0</v>
      </c>
      <c r="B5" s="121" t="s">
        <v>1</v>
      </c>
      <c r="C5" s="123" t="s">
        <v>2</v>
      </c>
      <c r="D5" s="123" t="s">
        <v>3</v>
      </c>
      <c r="E5" s="125" t="s">
        <v>55</v>
      </c>
      <c r="F5" s="125"/>
      <c r="G5" s="126"/>
    </row>
    <row r="6" spans="1:9" s="7" customFormat="1" ht="15.75" customHeight="1" thickBot="1">
      <c r="A6" s="128"/>
      <c r="B6" s="122"/>
      <c r="C6" s="124"/>
      <c r="D6" s="124"/>
      <c r="E6" s="63" t="s">
        <v>4</v>
      </c>
      <c r="F6" s="63" t="s">
        <v>59</v>
      </c>
      <c r="G6" s="64" t="s">
        <v>60</v>
      </c>
      <c r="I6" s="12"/>
    </row>
    <row r="7" spans="1:7" ht="13.5" customHeight="1" thickBot="1">
      <c r="A7" s="116" t="s">
        <v>25</v>
      </c>
      <c r="B7" s="116"/>
      <c r="C7" s="116"/>
      <c r="D7" s="116"/>
      <c r="E7" s="116"/>
      <c r="F7" s="116"/>
      <c r="G7" s="116"/>
    </row>
    <row r="8" spans="1:7" ht="14.25">
      <c r="A8" s="132" t="s">
        <v>57</v>
      </c>
      <c r="B8" s="133"/>
      <c r="C8" s="13"/>
      <c r="D8" s="13"/>
      <c r="E8" s="14"/>
      <c r="F8" s="14"/>
      <c r="G8" s="15"/>
    </row>
    <row r="9" spans="1:7" s="7" customFormat="1" ht="14.25">
      <c r="A9" s="30"/>
      <c r="B9" s="31" t="s">
        <v>26</v>
      </c>
      <c r="C9" s="32" t="s">
        <v>27</v>
      </c>
      <c r="D9" s="32">
        <v>67</v>
      </c>
      <c r="E9" s="33">
        <f>G9*1.1</f>
        <v>74.80000000000001</v>
      </c>
      <c r="F9" s="33">
        <f>G9*1.03</f>
        <v>70.04</v>
      </c>
      <c r="G9" s="34">
        <v>68</v>
      </c>
    </row>
    <row r="10" spans="1:7" s="7" customFormat="1" ht="14.25">
      <c r="A10" s="16"/>
      <c r="B10" s="11" t="s">
        <v>28</v>
      </c>
      <c r="C10" s="10" t="s">
        <v>27</v>
      </c>
      <c r="D10" s="10">
        <v>55</v>
      </c>
      <c r="E10" s="33">
        <f>G10*1.1</f>
        <v>78.10000000000001</v>
      </c>
      <c r="F10" s="17">
        <f>G10*1.03</f>
        <v>73.13</v>
      </c>
      <c r="G10" s="18">
        <v>71</v>
      </c>
    </row>
    <row r="11" spans="1:7" s="7" customFormat="1" ht="14.25">
      <c r="A11" s="30"/>
      <c r="B11" s="31" t="s">
        <v>86</v>
      </c>
      <c r="C11" s="32" t="s">
        <v>27</v>
      </c>
      <c r="D11" s="32">
        <v>55</v>
      </c>
      <c r="E11" s="33">
        <f>G11*1.1</f>
        <v>100.10000000000001</v>
      </c>
      <c r="F11" s="33">
        <f>G11*1.03</f>
        <v>93.73</v>
      </c>
      <c r="G11" s="34">
        <v>91</v>
      </c>
    </row>
    <row r="12" spans="1:7" s="7" customFormat="1" ht="14.25">
      <c r="A12" s="16"/>
      <c r="B12" s="11" t="s">
        <v>61</v>
      </c>
      <c r="C12" s="10" t="s">
        <v>27</v>
      </c>
      <c r="D12" s="10">
        <v>51</v>
      </c>
      <c r="E12" s="33">
        <f>G12*1.1</f>
        <v>92.4</v>
      </c>
      <c r="F12" s="17">
        <f>G12*1.03</f>
        <v>86.52</v>
      </c>
      <c r="G12" s="18">
        <v>84</v>
      </c>
    </row>
    <row r="13" spans="1:7" s="7" customFormat="1" ht="14.25">
      <c r="A13" s="30"/>
      <c r="B13" s="31" t="s">
        <v>104</v>
      </c>
      <c r="C13" s="32" t="s">
        <v>27</v>
      </c>
      <c r="D13" s="32">
        <v>51</v>
      </c>
      <c r="E13" s="33">
        <f>G13*1.1</f>
        <v>119.9</v>
      </c>
      <c r="F13" s="33">
        <f>G13*1.03</f>
        <v>112.27</v>
      </c>
      <c r="G13" s="34">
        <v>109</v>
      </c>
    </row>
    <row r="14" spans="1:7" s="7" customFormat="1" ht="14.25">
      <c r="A14" s="137" t="s">
        <v>36</v>
      </c>
      <c r="B14" s="139"/>
      <c r="C14" s="36"/>
      <c r="D14" s="32"/>
      <c r="E14" s="37"/>
      <c r="F14" s="37"/>
      <c r="G14" s="38"/>
    </row>
    <row r="15" spans="1:7" s="7" customFormat="1" ht="14.25">
      <c r="A15" s="30"/>
      <c r="B15" s="31" t="s">
        <v>115</v>
      </c>
      <c r="C15" s="32" t="s">
        <v>18</v>
      </c>
      <c r="D15" s="32"/>
      <c r="E15" s="33">
        <f>G15*1.1</f>
        <v>27.500000000000004</v>
      </c>
      <c r="F15" s="33">
        <f>G15*1.05</f>
        <v>26.25</v>
      </c>
      <c r="G15" s="39">
        <v>25</v>
      </c>
    </row>
    <row r="16" spans="1:7" s="7" customFormat="1" ht="14.25">
      <c r="A16" s="16"/>
      <c r="B16" s="11" t="s">
        <v>37</v>
      </c>
      <c r="C16" s="10" t="s">
        <v>18</v>
      </c>
      <c r="D16" s="10"/>
      <c r="E16" s="33">
        <f aca="true" t="shared" si="0" ref="E16:E36">G16*1.1</f>
        <v>34.1</v>
      </c>
      <c r="F16" s="33">
        <f aca="true" t="shared" si="1" ref="F16:F36">G16*1.05</f>
        <v>32.550000000000004</v>
      </c>
      <c r="G16" s="19">
        <v>31</v>
      </c>
    </row>
    <row r="17" spans="1:7" s="7" customFormat="1" ht="14.25">
      <c r="A17" s="30"/>
      <c r="B17" s="31" t="s">
        <v>77</v>
      </c>
      <c r="C17" s="32" t="s">
        <v>18</v>
      </c>
      <c r="D17" s="32"/>
      <c r="E17" s="33">
        <f t="shared" si="0"/>
        <v>45.1</v>
      </c>
      <c r="F17" s="33">
        <f t="shared" si="1"/>
        <v>43.050000000000004</v>
      </c>
      <c r="G17" s="39">
        <v>41</v>
      </c>
    </row>
    <row r="18" spans="1:7" s="7" customFormat="1" ht="14.25">
      <c r="A18" s="30"/>
      <c r="B18" s="31" t="s">
        <v>78</v>
      </c>
      <c r="C18" s="32" t="s">
        <v>18</v>
      </c>
      <c r="D18" s="32"/>
      <c r="E18" s="33">
        <f t="shared" si="0"/>
        <v>41.800000000000004</v>
      </c>
      <c r="F18" s="33">
        <f t="shared" si="1"/>
        <v>39.9</v>
      </c>
      <c r="G18" s="39">
        <v>38</v>
      </c>
    </row>
    <row r="19" spans="1:7" s="7" customFormat="1" ht="14.25">
      <c r="A19" s="16"/>
      <c r="B19" s="11" t="s">
        <v>94</v>
      </c>
      <c r="C19" s="10" t="s">
        <v>18</v>
      </c>
      <c r="D19" s="10"/>
      <c r="E19" s="33">
        <f t="shared" si="0"/>
        <v>55.550000000000004</v>
      </c>
      <c r="F19" s="33">
        <f t="shared" si="1"/>
        <v>53.025000000000006</v>
      </c>
      <c r="G19" s="19">
        <v>50.5</v>
      </c>
    </row>
    <row r="20" spans="1:7" s="7" customFormat="1" ht="14.25">
      <c r="A20" s="30"/>
      <c r="B20" s="31" t="s">
        <v>116</v>
      </c>
      <c r="C20" s="32" t="s">
        <v>18</v>
      </c>
      <c r="D20" s="32"/>
      <c r="E20" s="33">
        <f t="shared" si="0"/>
        <v>17.6</v>
      </c>
      <c r="F20" s="33">
        <f t="shared" si="1"/>
        <v>16.8</v>
      </c>
      <c r="G20" s="39">
        <v>16</v>
      </c>
    </row>
    <row r="21" spans="1:7" s="7" customFormat="1" ht="14.25">
      <c r="A21" s="30"/>
      <c r="B21" s="31" t="s">
        <v>38</v>
      </c>
      <c r="C21" s="32" t="s">
        <v>18</v>
      </c>
      <c r="D21" s="32"/>
      <c r="E21" s="33">
        <f t="shared" si="0"/>
        <v>22</v>
      </c>
      <c r="F21" s="33">
        <f t="shared" si="1"/>
        <v>21</v>
      </c>
      <c r="G21" s="39">
        <v>20</v>
      </c>
    </row>
    <row r="22" spans="1:7" s="7" customFormat="1" ht="14.25">
      <c r="A22" s="16"/>
      <c r="B22" s="11" t="s">
        <v>79</v>
      </c>
      <c r="C22" s="10" t="s">
        <v>18</v>
      </c>
      <c r="D22" s="10"/>
      <c r="E22" s="33">
        <f t="shared" si="0"/>
        <v>29.700000000000003</v>
      </c>
      <c r="F22" s="33">
        <f t="shared" si="1"/>
        <v>28.35</v>
      </c>
      <c r="G22" s="19">
        <v>27</v>
      </c>
    </row>
    <row r="23" spans="1:7" s="7" customFormat="1" ht="14.25">
      <c r="A23" s="30"/>
      <c r="B23" s="31" t="s">
        <v>80</v>
      </c>
      <c r="C23" s="32" t="s">
        <v>18</v>
      </c>
      <c r="D23" s="32"/>
      <c r="E23" s="33">
        <f t="shared" si="0"/>
        <v>26.400000000000002</v>
      </c>
      <c r="F23" s="33">
        <f t="shared" si="1"/>
        <v>25.200000000000003</v>
      </c>
      <c r="G23" s="39">
        <v>24</v>
      </c>
    </row>
    <row r="24" spans="1:7" s="7" customFormat="1" ht="14.25">
      <c r="A24" s="30"/>
      <c r="B24" s="31" t="s">
        <v>95</v>
      </c>
      <c r="C24" s="32" t="s">
        <v>18</v>
      </c>
      <c r="D24" s="32"/>
      <c r="E24" s="33">
        <f t="shared" si="0"/>
        <v>35.2</v>
      </c>
      <c r="F24" s="33">
        <f t="shared" si="1"/>
        <v>33.6</v>
      </c>
      <c r="G24" s="39">
        <v>32</v>
      </c>
    </row>
    <row r="25" spans="1:7" s="7" customFormat="1" ht="14.25">
      <c r="A25" s="16"/>
      <c r="B25" s="11" t="s">
        <v>39</v>
      </c>
      <c r="C25" s="10" t="s">
        <v>18</v>
      </c>
      <c r="D25" s="10"/>
      <c r="E25" s="33">
        <f t="shared" si="0"/>
        <v>44</v>
      </c>
      <c r="F25" s="33">
        <f t="shared" si="1"/>
        <v>42</v>
      </c>
      <c r="G25" s="19">
        <v>40</v>
      </c>
    </row>
    <row r="26" spans="1:7" s="7" customFormat="1" ht="14.25">
      <c r="A26" s="30"/>
      <c r="B26" s="31" t="s">
        <v>40</v>
      </c>
      <c r="C26" s="32" t="s">
        <v>18</v>
      </c>
      <c r="D26" s="32"/>
      <c r="E26" s="33">
        <f t="shared" si="0"/>
        <v>50.6</v>
      </c>
      <c r="F26" s="33">
        <f t="shared" si="1"/>
        <v>48.300000000000004</v>
      </c>
      <c r="G26" s="39">
        <v>46</v>
      </c>
    </row>
    <row r="27" spans="1:7" s="7" customFormat="1" ht="14.25">
      <c r="A27" s="16"/>
      <c r="B27" s="11" t="s">
        <v>41</v>
      </c>
      <c r="C27" s="10" t="s">
        <v>18</v>
      </c>
      <c r="D27" s="10"/>
      <c r="E27" s="33">
        <f t="shared" si="0"/>
        <v>58.300000000000004</v>
      </c>
      <c r="F27" s="33">
        <f t="shared" si="1"/>
        <v>55.650000000000006</v>
      </c>
      <c r="G27" s="19">
        <v>53</v>
      </c>
    </row>
    <row r="28" spans="1:7" s="7" customFormat="1" ht="14.25">
      <c r="A28" s="30"/>
      <c r="B28" s="31" t="s">
        <v>42</v>
      </c>
      <c r="C28" s="32" t="s">
        <v>18</v>
      </c>
      <c r="D28" s="32"/>
      <c r="E28" s="33">
        <f t="shared" si="0"/>
        <v>35.2</v>
      </c>
      <c r="F28" s="33">
        <f t="shared" si="1"/>
        <v>33.6</v>
      </c>
      <c r="G28" s="39">
        <v>32</v>
      </c>
    </row>
    <row r="29" spans="1:7" s="7" customFormat="1" ht="14.25">
      <c r="A29" s="16"/>
      <c r="B29" s="11" t="s">
        <v>43</v>
      </c>
      <c r="C29" s="10" t="s">
        <v>18</v>
      </c>
      <c r="D29" s="10"/>
      <c r="E29" s="33">
        <f t="shared" si="0"/>
        <v>42.35</v>
      </c>
      <c r="F29" s="33">
        <f t="shared" si="1"/>
        <v>40.425000000000004</v>
      </c>
      <c r="G29" s="19">
        <v>38.5</v>
      </c>
    </row>
    <row r="30" spans="1:7" s="7" customFormat="1" ht="14.25">
      <c r="A30" s="30"/>
      <c r="B30" s="31" t="s">
        <v>44</v>
      </c>
      <c r="C30" s="32" t="s">
        <v>18</v>
      </c>
      <c r="D30" s="32"/>
      <c r="E30" s="33">
        <f t="shared" si="0"/>
        <v>49.50000000000001</v>
      </c>
      <c r="F30" s="33">
        <f t="shared" si="1"/>
        <v>47.25</v>
      </c>
      <c r="G30" s="39">
        <v>45</v>
      </c>
    </row>
    <row r="31" spans="1:7" s="7" customFormat="1" ht="14.25">
      <c r="A31" s="16"/>
      <c r="B31" s="11" t="s">
        <v>129</v>
      </c>
      <c r="C31" s="10" t="s">
        <v>18</v>
      </c>
      <c r="D31" s="10"/>
      <c r="E31" s="33">
        <f t="shared" si="0"/>
        <v>55.00000000000001</v>
      </c>
      <c r="F31" s="33">
        <f t="shared" si="1"/>
        <v>52.5</v>
      </c>
      <c r="G31" s="19">
        <v>50</v>
      </c>
    </row>
    <row r="32" spans="1:7" s="7" customFormat="1" ht="14.25">
      <c r="A32" s="30"/>
      <c r="B32" s="31" t="s">
        <v>130</v>
      </c>
      <c r="C32" s="32" t="s">
        <v>18</v>
      </c>
      <c r="D32" s="32"/>
      <c r="E32" s="33">
        <f t="shared" si="0"/>
        <v>63.800000000000004</v>
      </c>
      <c r="F32" s="33">
        <f t="shared" si="1"/>
        <v>60.900000000000006</v>
      </c>
      <c r="G32" s="39">
        <v>58</v>
      </c>
    </row>
    <row r="33" spans="1:7" s="7" customFormat="1" ht="14.25">
      <c r="A33" s="16"/>
      <c r="B33" s="11" t="s">
        <v>131</v>
      </c>
      <c r="C33" s="10" t="s">
        <v>18</v>
      </c>
      <c r="D33" s="10"/>
      <c r="E33" s="33">
        <f t="shared" si="0"/>
        <v>72.60000000000001</v>
      </c>
      <c r="F33" s="33">
        <f t="shared" si="1"/>
        <v>69.3</v>
      </c>
      <c r="G33" s="19">
        <v>66</v>
      </c>
    </row>
    <row r="34" spans="1:7" s="7" customFormat="1" ht="14.25">
      <c r="A34" s="30"/>
      <c r="B34" s="31" t="s">
        <v>132</v>
      </c>
      <c r="C34" s="32" t="s">
        <v>18</v>
      </c>
      <c r="D34" s="32"/>
      <c r="E34" s="33">
        <f t="shared" si="0"/>
        <v>44</v>
      </c>
      <c r="F34" s="33">
        <f t="shared" si="1"/>
        <v>42</v>
      </c>
      <c r="G34" s="39">
        <v>40</v>
      </c>
    </row>
    <row r="35" spans="1:7" s="7" customFormat="1" ht="14.25">
      <c r="A35" s="16"/>
      <c r="B35" s="11" t="s">
        <v>133</v>
      </c>
      <c r="C35" s="10" t="s">
        <v>18</v>
      </c>
      <c r="D35" s="10"/>
      <c r="E35" s="33">
        <f t="shared" si="0"/>
        <v>52.800000000000004</v>
      </c>
      <c r="F35" s="33">
        <f t="shared" si="1"/>
        <v>50.400000000000006</v>
      </c>
      <c r="G35" s="19">
        <v>48</v>
      </c>
    </row>
    <row r="36" spans="1:7" s="7" customFormat="1" ht="14.25">
      <c r="A36" s="30"/>
      <c r="B36" s="31" t="s">
        <v>134</v>
      </c>
      <c r="C36" s="32" t="s">
        <v>18</v>
      </c>
      <c r="D36" s="32"/>
      <c r="E36" s="33">
        <f t="shared" si="0"/>
        <v>61.60000000000001</v>
      </c>
      <c r="F36" s="33">
        <f t="shared" si="1"/>
        <v>58.800000000000004</v>
      </c>
      <c r="G36" s="39">
        <v>56</v>
      </c>
    </row>
    <row r="37" spans="1:7" s="7" customFormat="1" ht="14.25">
      <c r="A37" s="137" t="s">
        <v>162</v>
      </c>
      <c r="B37" s="138"/>
      <c r="C37" s="32"/>
      <c r="D37" s="32"/>
      <c r="E37" s="33"/>
      <c r="F37" s="33"/>
      <c r="G37" s="34"/>
    </row>
    <row r="38" spans="1:7" s="7" customFormat="1" ht="14.25">
      <c r="A38" s="100"/>
      <c r="B38" s="101" t="s">
        <v>165</v>
      </c>
      <c r="C38" s="56" t="s">
        <v>27</v>
      </c>
      <c r="D38" s="56"/>
      <c r="E38" s="58">
        <f>G38*1.15</f>
        <v>345</v>
      </c>
      <c r="F38" s="58">
        <f>G38*1.1</f>
        <v>330</v>
      </c>
      <c r="G38" s="59">
        <v>300</v>
      </c>
    </row>
    <row r="39" spans="1:7" s="7" customFormat="1" ht="14.25">
      <c r="A39" s="100"/>
      <c r="B39" s="101" t="s">
        <v>163</v>
      </c>
      <c r="C39" s="56" t="s">
        <v>27</v>
      </c>
      <c r="D39" s="56"/>
      <c r="E39" s="58">
        <f>G39*1.15</f>
        <v>413.99999999999994</v>
      </c>
      <c r="F39" s="58">
        <f>G39*1.1</f>
        <v>396.00000000000006</v>
      </c>
      <c r="G39" s="59">
        <v>360</v>
      </c>
    </row>
    <row r="40" spans="1:7" s="7" customFormat="1" ht="14.25">
      <c r="A40" s="100"/>
      <c r="B40" s="101" t="s">
        <v>164</v>
      </c>
      <c r="C40" s="56" t="s">
        <v>27</v>
      </c>
      <c r="D40" s="56"/>
      <c r="E40" s="58">
        <f>G40*1.15</f>
        <v>459.99999999999994</v>
      </c>
      <c r="F40" s="58">
        <f>G40*1.1</f>
        <v>440.00000000000006</v>
      </c>
      <c r="G40" s="59">
        <v>400</v>
      </c>
    </row>
    <row r="41" spans="1:7" s="7" customFormat="1" ht="14.25">
      <c r="A41" s="137" t="s">
        <v>185</v>
      </c>
      <c r="B41" s="138"/>
      <c r="C41" s="32"/>
      <c r="D41" s="32"/>
      <c r="E41" s="33"/>
      <c r="F41" s="33"/>
      <c r="G41" s="34"/>
    </row>
    <row r="42" spans="1:7" s="7" customFormat="1" ht="14.25">
      <c r="A42" s="106"/>
      <c r="B42" s="107" t="s">
        <v>186</v>
      </c>
      <c r="C42" s="32" t="s">
        <v>27</v>
      </c>
      <c r="D42" s="32"/>
      <c r="E42" s="33">
        <f>G42*1.1</f>
        <v>209.00000000000003</v>
      </c>
      <c r="F42" s="33">
        <f>G42*1.05</f>
        <v>199.5</v>
      </c>
      <c r="G42" s="34">
        <v>190</v>
      </c>
    </row>
    <row r="43" spans="1:7" s="7" customFormat="1" ht="14.25">
      <c r="A43" s="117" t="s">
        <v>14</v>
      </c>
      <c r="B43" s="118"/>
      <c r="C43" s="21"/>
      <c r="D43" s="10"/>
      <c r="E43" s="22"/>
      <c r="F43" s="22"/>
      <c r="G43" s="23"/>
    </row>
    <row r="44" spans="1:7" s="7" customFormat="1" ht="14.25">
      <c r="A44" s="30"/>
      <c r="B44" s="31" t="s">
        <v>62</v>
      </c>
      <c r="C44" s="32" t="s">
        <v>18</v>
      </c>
      <c r="D44" s="32">
        <v>100</v>
      </c>
      <c r="E44" s="33">
        <f>G44*1.5</f>
        <v>2.7</v>
      </c>
      <c r="F44" s="33">
        <f>G44*1.1</f>
        <v>1.9800000000000002</v>
      </c>
      <c r="G44" s="34">
        <v>1.8</v>
      </c>
    </row>
    <row r="45" spans="1:7" s="7" customFormat="1" ht="14.25">
      <c r="A45" s="30"/>
      <c r="B45" s="31" t="s">
        <v>219</v>
      </c>
      <c r="C45" s="32" t="s">
        <v>18</v>
      </c>
      <c r="D45" s="32">
        <v>100</v>
      </c>
      <c r="E45" s="33">
        <f>G45*1.5</f>
        <v>3</v>
      </c>
      <c r="F45" s="33">
        <f aca="true" t="shared" si="2" ref="F45:F65">G45*1.1</f>
        <v>2.2</v>
      </c>
      <c r="G45" s="34">
        <v>2</v>
      </c>
    </row>
    <row r="46" spans="1:7" s="7" customFormat="1" ht="14.25">
      <c r="A46" s="30"/>
      <c r="B46" s="31" t="s">
        <v>81</v>
      </c>
      <c r="C46" s="32" t="s">
        <v>18</v>
      </c>
      <c r="D46" s="32">
        <v>100</v>
      </c>
      <c r="E46" s="33">
        <f>G46*1.5</f>
        <v>5.4</v>
      </c>
      <c r="F46" s="33">
        <f t="shared" si="2"/>
        <v>3.9600000000000004</v>
      </c>
      <c r="G46" s="34">
        <v>3.6</v>
      </c>
    </row>
    <row r="47" spans="1:7" s="7" customFormat="1" ht="14.25">
      <c r="A47" s="16"/>
      <c r="B47" s="11" t="s">
        <v>45</v>
      </c>
      <c r="C47" s="10" t="s">
        <v>18</v>
      </c>
      <c r="D47" s="10">
        <v>250</v>
      </c>
      <c r="E47" s="17">
        <f aca="true" t="shared" si="3" ref="E47:E60">G47*1.5</f>
        <v>3.75</v>
      </c>
      <c r="F47" s="33">
        <f t="shared" si="2"/>
        <v>2.75</v>
      </c>
      <c r="G47" s="18">
        <v>2.5</v>
      </c>
    </row>
    <row r="48" spans="1:7" s="7" customFormat="1" ht="14.25">
      <c r="A48" s="30"/>
      <c r="B48" s="31" t="s">
        <v>187</v>
      </c>
      <c r="C48" s="32" t="s">
        <v>18</v>
      </c>
      <c r="D48" s="32">
        <v>60</v>
      </c>
      <c r="E48" s="33">
        <f t="shared" si="3"/>
        <v>4.949999999999999</v>
      </c>
      <c r="F48" s="33">
        <f t="shared" si="2"/>
        <v>3.63</v>
      </c>
      <c r="G48" s="34">
        <v>3.3</v>
      </c>
    </row>
    <row r="49" spans="1:7" s="7" customFormat="1" ht="14.25">
      <c r="A49" s="16"/>
      <c r="B49" s="11" t="s">
        <v>46</v>
      </c>
      <c r="C49" s="10" t="s">
        <v>18</v>
      </c>
      <c r="D49" s="10">
        <v>250</v>
      </c>
      <c r="E49" s="17">
        <f t="shared" si="3"/>
        <v>5.25</v>
      </c>
      <c r="F49" s="33">
        <f t="shared" si="2"/>
        <v>3.8500000000000005</v>
      </c>
      <c r="G49" s="18">
        <v>3.5</v>
      </c>
    </row>
    <row r="50" spans="1:7" s="7" customFormat="1" ht="14.25">
      <c r="A50" s="30"/>
      <c r="B50" s="31" t="s">
        <v>47</v>
      </c>
      <c r="C50" s="32" t="s">
        <v>18</v>
      </c>
      <c r="D50" s="32">
        <v>200</v>
      </c>
      <c r="E50" s="33">
        <f t="shared" si="3"/>
        <v>2.25</v>
      </c>
      <c r="F50" s="33">
        <f t="shared" si="2"/>
        <v>1.6500000000000001</v>
      </c>
      <c r="G50" s="34">
        <v>1.5</v>
      </c>
    </row>
    <row r="51" spans="1:7" s="7" customFormat="1" ht="14.25">
      <c r="A51" s="16"/>
      <c r="B51" s="11" t="s">
        <v>135</v>
      </c>
      <c r="C51" s="10" t="s">
        <v>18</v>
      </c>
      <c r="D51" s="10">
        <v>50</v>
      </c>
      <c r="E51" s="17">
        <f t="shared" si="3"/>
        <v>0.75</v>
      </c>
      <c r="F51" s="33">
        <f t="shared" si="2"/>
        <v>0.55</v>
      </c>
      <c r="G51" s="18">
        <v>0.5</v>
      </c>
    </row>
    <row r="52" spans="1:7" s="7" customFormat="1" ht="14.25">
      <c r="A52" s="30"/>
      <c r="B52" s="31" t="s">
        <v>136</v>
      </c>
      <c r="C52" s="32" t="s">
        <v>18</v>
      </c>
      <c r="D52" s="32">
        <v>100</v>
      </c>
      <c r="E52" s="33">
        <f t="shared" si="3"/>
        <v>1.5</v>
      </c>
      <c r="F52" s="33">
        <f t="shared" si="2"/>
        <v>1.1</v>
      </c>
      <c r="G52" s="34">
        <v>1</v>
      </c>
    </row>
    <row r="53" spans="1:7" s="7" customFormat="1" ht="14.25">
      <c r="A53" s="16"/>
      <c r="B53" s="31" t="s">
        <v>137</v>
      </c>
      <c r="C53" s="10" t="s">
        <v>18</v>
      </c>
      <c r="D53" s="10">
        <v>100</v>
      </c>
      <c r="E53" s="17">
        <f t="shared" si="3"/>
        <v>2.25</v>
      </c>
      <c r="F53" s="33">
        <f t="shared" si="2"/>
        <v>1.6500000000000001</v>
      </c>
      <c r="G53" s="18">
        <v>1.5</v>
      </c>
    </row>
    <row r="54" spans="1:7" s="7" customFormat="1" ht="14.25">
      <c r="A54" s="30"/>
      <c r="B54" s="31" t="s">
        <v>138</v>
      </c>
      <c r="C54" s="32" t="s">
        <v>18</v>
      </c>
      <c r="D54" s="32">
        <v>100</v>
      </c>
      <c r="E54" s="33">
        <f t="shared" si="3"/>
        <v>3.75</v>
      </c>
      <c r="F54" s="33">
        <f t="shared" si="2"/>
        <v>2.75</v>
      </c>
      <c r="G54" s="34">
        <v>2.5</v>
      </c>
    </row>
    <row r="55" spans="1:7" s="7" customFormat="1" ht="14.25">
      <c r="A55" s="16"/>
      <c r="B55" s="11" t="s">
        <v>15</v>
      </c>
      <c r="C55" s="10" t="s">
        <v>18</v>
      </c>
      <c r="D55" s="10">
        <v>100</v>
      </c>
      <c r="E55" s="17">
        <f t="shared" si="3"/>
        <v>1.9500000000000002</v>
      </c>
      <c r="F55" s="33">
        <f t="shared" si="2"/>
        <v>1.4300000000000002</v>
      </c>
      <c r="G55" s="18">
        <v>1.3</v>
      </c>
    </row>
    <row r="56" spans="1:7" s="7" customFormat="1" ht="14.25">
      <c r="A56" s="30"/>
      <c r="B56" s="31" t="s">
        <v>48</v>
      </c>
      <c r="C56" s="32" t="s">
        <v>18</v>
      </c>
      <c r="D56" s="32">
        <v>50</v>
      </c>
      <c r="E56" s="33">
        <f t="shared" si="3"/>
        <v>9</v>
      </c>
      <c r="F56" s="33">
        <f t="shared" si="2"/>
        <v>6.6000000000000005</v>
      </c>
      <c r="G56" s="34">
        <v>6</v>
      </c>
    </row>
    <row r="57" spans="1:7" s="7" customFormat="1" ht="14.25">
      <c r="A57" s="30"/>
      <c r="B57" s="31" t="s">
        <v>49</v>
      </c>
      <c r="C57" s="32" t="s">
        <v>18</v>
      </c>
      <c r="D57" s="32">
        <v>50</v>
      </c>
      <c r="E57" s="33">
        <f>G57*1.5</f>
        <v>12</v>
      </c>
      <c r="F57" s="33">
        <f t="shared" si="2"/>
        <v>8.8</v>
      </c>
      <c r="G57" s="34">
        <v>8</v>
      </c>
    </row>
    <row r="58" spans="1:7" s="7" customFormat="1" ht="14.25">
      <c r="A58" s="30"/>
      <c r="B58" s="31" t="s">
        <v>109</v>
      </c>
      <c r="C58" s="32" t="s">
        <v>18</v>
      </c>
      <c r="D58" s="32">
        <v>50</v>
      </c>
      <c r="E58" s="33">
        <f>G58*1.5</f>
        <v>10.5</v>
      </c>
      <c r="F58" s="33">
        <f t="shared" si="2"/>
        <v>7.700000000000001</v>
      </c>
      <c r="G58" s="34">
        <v>7</v>
      </c>
    </row>
    <row r="59" spans="1:7" s="7" customFormat="1" ht="13.5" customHeight="1">
      <c r="A59" s="30"/>
      <c r="B59" s="31" t="s">
        <v>189</v>
      </c>
      <c r="C59" s="32" t="s">
        <v>18</v>
      </c>
      <c r="D59" s="32">
        <v>50</v>
      </c>
      <c r="E59" s="33">
        <f>G59*1.5</f>
        <v>10.5</v>
      </c>
      <c r="F59" s="33">
        <f t="shared" si="2"/>
        <v>7.700000000000001</v>
      </c>
      <c r="G59" s="34">
        <v>7</v>
      </c>
    </row>
    <row r="60" spans="1:7" s="7" customFormat="1" ht="13.5" customHeight="1">
      <c r="A60" s="30"/>
      <c r="B60" s="31" t="s">
        <v>76</v>
      </c>
      <c r="C60" s="32" t="s">
        <v>18</v>
      </c>
      <c r="D60" s="32">
        <v>50</v>
      </c>
      <c r="E60" s="33">
        <f t="shared" si="3"/>
        <v>12</v>
      </c>
      <c r="F60" s="33">
        <f t="shared" si="2"/>
        <v>8.8</v>
      </c>
      <c r="G60" s="34">
        <v>8</v>
      </c>
    </row>
    <row r="61" spans="1:7" s="7" customFormat="1" ht="13.5" customHeight="1">
      <c r="A61" s="30"/>
      <c r="B61" s="31" t="s">
        <v>146</v>
      </c>
      <c r="C61" s="32" t="s">
        <v>18</v>
      </c>
      <c r="D61" s="32">
        <v>50</v>
      </c>
      <c r="E61" s="33">
        <f>G61*1.5</f>
        <v>12</v>
      </c>
      <c r="F61" s="33">
        <f t="shared" si="2"/>
        <v>8.8</v>
      </c>
      <c r="G61" s="34">
        <v>8</v>
      </c>
    </row>
    <row r="62" spans="1:7" s="7" customFormat="1" ht="13.5" customHeight="1">
      <c r="A62" s="30"/>
      <c r="B62" s="31" t="s">
        <v>114</v>
      </c>
      <c r="C62" s="32" t="s">
        <v>18</v>
      </c>
      <c r="D62" s="32">
        <v>50</v>
      </c>
      <c r="E62" s="33">
        <f>G62*1.5</f>
        <v>18</v>
      </c>
      <c r="F62" s="33">
        <f t="shared" si="2"/>
        <v>13.200000000000001</v>
      </c>
      <c r="G62" s="34">
        <v>12</v>
      </c>
    </row>
    <row r="63" spans="1:7" s="7" customFormat="1" ht="13.5" customHeight="1">
      <c r="A63" s="30"/>
      <c r="B63" s="31" t="s">
        <v>188</v>
      </c>
      <c r="C63" s="32" t="s">
        <v>18</v>
      </c>
      <c r="D63" s="32">
        <v>50</v>
      </c>
      <c r="E63" s="33">
        <f>G63*1.5</f>
        <v>19.5</v>
      </c>
      <c r="F63" s="33">
        <f t="shared" si="2"/>
        <v>14.3</v>
      </c>
      <c r="G63" s="34">
        <v>13</v>
      </c>
    </row>
    <row r="64" spans="1:7" s="7" customFormat="1" ht="13.5" customHeight="1">
      <c r="A64" s="30"/>
      <c r="B64" s="31" t="s">
        <v>220</v>
      </c>
      <c r="C64" s="32" t="s">
        <v>19</v>
      </c>
      <c r="D64" s="32"/>
      <c r="E64" s="33">
        <f>G64*1.5</f>
        <v>19.5</v>
      </c>
      <c r="F64" s="33">
        <f t="shared" si="2"/>
        <v>14.3</v>
      </c>
      <c r="G64" s="34">
        <v>13</v>
      </c>
    </row>
    <row r="65" spans="1:7" s="7" customFormat="1" ht="13.5" customHeight="1" thickBot="1">
      <c r="A65" s="30"/>
      <c r="B65" s="31" t="s">
        <v>221</v>
      </c>
      <c r="C65" s="32" t="s">
        <v>19</v>
      </c>
      <c r="D65" s="32"/>
      <c r="E65" s="33">
        <f>G65*1.5</f>
        <v>12</v>
      </c>
      <c r="F65" s="33">
        <f t="shared" si="2"/>
        <v>8.8</v>
      </c>
      <c r="G65" s="34">
        <v>8</v>
      </c>
    </row>
    <row r="66" spans="1:7" s="7" customFormat="1" ht="13.5" customHeight="1" thickBot="1">
      <c r="A66" s="143" t="s">
        <v>106</v>
      </c>
      <c r="B66" s="144"/>
      <c r="C66" s="144"/>
      <c r="D66" s="144"/>
      <c r="E66" s="144"/>
      <c r="F66" s="144"/>
      <c r="G66" s="145"/>
    </row>
    <row r="67" spans="1:7" s="7" customFormat="1" ht="13.5" customHeight="1">
      <c r="A67" s="30"/>
      <c r="B67" s="31" t="s">
        <v>107</v>
      </c>
      <c r="C67" s="32" t="s">
        <v>21</v>
      </c>
      <c r="D67" s="32"/>
      <c r="E67" s="33">
        <f>G67*1.2</f>
        <v>12</v>
      </c>
      <c r="F67" s="33">
        <f>G67*1.1</f>
        <v>11</v>
      </c>
      <c r="G67" s="34">
        <v>10</v>
      </c>
    </row>
    <row r="68" spans="1:7" s="7" customFormat="1" ht="13.5" customHeight="1">
      <c r="A68" s="30"/>
      <c r="B68" s="31" t="s">
        <v>108</v>
      </c>
      <c r="C68" s="32" t="s">
        <v>21</v>
      </c>
      <c r="D68" s="32"/>
      <c r="E68" s="33">
        <f>G68*1.2</f>
        <v>22.8</v>
      </c>
      <c r="F68" s="33">
        <f>G68*1.1</f>
        <v>20.900000000000002</v>
      </c>
      <c r="G68" s="34">
        <v>19</v>
      </c>
    </row>
    <row r="69" spans="1:7" s="7" customFormat="1" ht="13.5" customHeight="1">
      <c r="A69" s="30"/>
      <c r="B69" s="31" t="s">
        <v>89</v>
      </c>
      <c r="C69" s="32" t="s">
        <v>21</v>
      </c>
      <c r="D69" s="32"/>
      <c r="E69" s="33">
        <f>G69*1.2</f>
        <v>42</v>
      </c>
      <c r="F69" s="33">
        <f>G69*1.1</f>
        <v>38.5</v>
      </c>
      <c r="G69" s="34">
        <v>35</v>
      </c>
    </row>
    <row r="70" spans="1:7" s="7" customFormat="1" ht="13.5" customHeight="1">
      <c r="A70" s="30"/>
      <c r="B70" s="31" t="s">
        <v>190</v>
      </c>
      <c r="C70" s="32" t="s">
        <v>21</v>
      </c>
      <c r="D70" s="32"/>
      <c r="E70" s="33">
        <f>G70*1.2</f>
        <v>72</v>
      </c>
      <c r="F70" s="33">
        <f>G70*1.1</f>
        <v>66</v>
      </c>
      <c r="G70" s="34">
        <v>60</v>
      </c>
    </row>
    <row r="71" spans="1:7" s="7" customFormat="1" ht="13.5" customHeight="1">
      <c r="A71" s="30"/>
      <c r="B71" s="31" t="s">
        <v>149</v>
      </c>
      <c r="C71" s="32" t="s">
        <v>21</v>
      </c>
      <c r="D71" s="32"/>
      <c r="E71" s="33">
        <f aca="true" t="shared" si="4" ref="E71:E80">G71*1.1</f>
        <v>308</v>
      </c>
      <c r="F71" s="33">
        <f aca="true" t="shared" si="5" ref="F71:F80">G71*1.05</f>
        <v>294</v>
      </c>
      <c r="G71" s="34">
        <v>280</v>
      </c>
    </row>
    <row r="72" spans="1:7" s="7" customFormat="1" ht="13.5" customHeight="1">
      <c r="A72" s="30"/>
      <c r="B72" s="31" t="s">
        <v>213</v>
      </c>
      <c r="C72" s="32" t="s">
        <v>21</v>
      </c>
      <c r="D72" s="32"/>
      <c r="E72" s="33">
        <f>G72*1.1</f>
        <v>319</v>
      </c>
      <c r="F72" s="33">
        <f>G72*1.05</f>
        <v>304.5</v>
      </c>
      <c r="G72" s="34">
        <v>290</v>
      </c>
    </row>
    <row r="73" spans="1:7" s="7" customFormat="1" ht="13.5" customHeight="1">
      <c r="A73" s="30"/>
      <c r="B73" s="31" t="s">
        <v>150</v>
      </c>
      <c r="C73" s="32" t="s">
        <v>21</v>
      </c>
      <c r="D73" s="32"/>
      <c r="E73" s="33">
        <f t="shared" si="4"/>
        <v>418.00000000000006</v>
      </c>
      <c r="F73" s="33">
        <f t="shared" si="5"/>
        <v>399</v>
      </c>
      <c r="G73" s="34">
        <v>380</v>
      </c>
    </row>
    <row r="74" spans="1:7" s="7" customFormat="1" ht="13.5" customHeight="1">
      <c r="A74" s="30"/>
      <c r="B74" s="31" t="s">
        <v>151</v>
      </c>
      <c r="C74" s="32" t="s">
        <v>21</v>
      </c>
      <c r="D74" s="32"/>
      <c r="E74" s="33">
        <f t="shared" si="4"/>
        <v>451.00000000000006</v>
      </c>
      <c r="F74" s="33">
        <f t="shared" si="5"/>
        <v>430.5</v>
      </c>
      <c r="G74" s="34">
        <v>410</v>
      </c>
    </row>
    <row r="75" spans="1:7" s="7" customFormat="1" ht="13.5" customHeight="1">
      <c r="A75" s="30"/>
      <c r="B75" s="31" t="s">
        <v>152</v>
      </c>
      <c r="C75" s="32" t="s">
        <v>21</v>
      </c>
      <c r="D75" s="32"/>
      <c r="E75" s="33">
        <f t="shared" si="4"/>
        <v>517</v>
      </c>
      <c r="F75" s="33">
        <f t="shared" si="5"/>
        <v>493.5</v>
      </c>
      <c r="G75" s="34">
        <v>470</v>
      </c>
    </row>
    <row r="76" spans="1:7" s="7" customFormat="1" ht="13.5" customHeight="1">
      <c r="A76" s="30"/>
      <c r="B76" s="31" t="s">
        <v>218</v>
      </c>
      <c r="C76" s="32" t="s">
        <v>21</v>
      </c>
      <c r="D76" s="32"/>
      <c r="E76" s="33">
        <f t="shared" si="4"/>
        <v>62.7</v>
      </c>
      <c r="F76" s="33">
        <f t="shared" si="5"/>
        <v>59.85</v>
      </c>
      <c r="G76" s="34">
        <v>57</v>
      </c>
    </row>
    <row r="77" spans="1:7" s="7" customFormat="1" ht="13.5" customHeight="1">
      <c r="A77" s="30"/>
      <c r="B77" s="31" t="s">
        <v>170</v>
      </c>
      <c r="C77" s="32" t="s">
        <v>21</v>
      </c>
      <c r="D77" s="32"/>
      <c r="E77" s="33">
        <f t="shared" si="4"/>
        <v>286</v>
      </c>
      <c r="F77" s="33">
        <f t="shared" si="5"/>
        <v>273</v>
      </c>
      <c r="G77" s="34">
        <v>260</v>
      </c>
    </row>
    <row r="78" spans="1:7" s="7" customFormat="1" ht="13.5" customHeight="1">
      <c r="A78" s="30"/>
      <c r="B78" s="31" t="s">
        <v>171</v>
      </c>
      <c r="C78" s="32" t="s">
        <v>21</v>
      </c>
      <c r="D78" s="32"/>
      <c r="E78" s="33">
        <f t="shared" si="4"/>
        <v>253.00000000000003</v>
      </c>
      <c r="F78" s="33">
        <f t="shared" si="5"/>
        <v>241.5</v>
      </c>
      <c r="G78" s="34">
        <v>230</v>
      </c>
    </row>
    <row r="79" spans="1:7" s="7" customFormat="1" ht="13.5" customHeight="1">
      <c r="A79" s="30"/>
      <c r="B79" s="31" t="s">
        <v>168</v>
      </c>
      <c r="C79" s="32" t="s">
        <v>21</v>
      </c>
      <c r="D79" s="32"/>
      <c r="E79" s="33">
        <f t="shared" si="4"/>
        <v>462.00000000000006</v>
      </c>
      <c r="F79" s="33">
        <f t="shared" si="5"/>
        <v>441</v>
      </c>
      <c r="G79" s="34">
        <v>420</v>
      </c>
    </row>
    <row r="80" spans="1:7" s="7" customFormat="1" ht="13.5" customHeight="1">
      <c r="A80" s="30"/>
      <c r="B80" s="31" t="s">
        <v>169</v>
      </c>
      <c r="C80" s="32" t="s">
        <v>21</v>
      </c>
      <c r="D80" s="32"/>
      <c r="E80" s="33">
        <f t="shared" si="4"/>
        <v>605</v>
      </c>
      <c r="F80" s="33">
        <f t="shared" si="5"/>
        <v>577.5</v>
      </c>
      <c r="G80" s="34">
        <v>550</v>
      </c>
    </row>
    <row r="81" spans="1:7" s="7" customFormat="1" ht="13.5" customHeight="1">
      <c r="A81" s="30"/>
      <c r="B81" s="31" t="s">
        <v>202</v>
      </c>
      <c r="C81" s="32" t="s">
        <v>203</v>
      </c>
      <c r="D81" s="32"/>
      <c r="E81" s="33">
        <f>G81*1.1</f>
        <v>24.200000000000003</v>
      </c>
      <c r="F81" s="33">
        <f>G81*1.05</f>
        <v>23.1</v>
      </c>
      <c r="G81" s="34">
        <v>22</v>
      </c>
    </row>
    <row r="82" spans="1:7" s="7" customFormat="1" ht="13.5" customHeight="1" thickBot="1">
      <c r="A82" s="30"/>
      <c r="B82" s="31" t="s">
        <v>204</v>
      </c>
      <c r="C82" s="32" t="s">
        <v>203</v>
      </c>
      <c r="D82" s="32"/>
      <c r="E82" s="33">
        <f>G82*1.1</f>
        <v>15.400000000000002</v>
      </c>
      <c r="F82" s="33">
        <f>G82*1.05</f>
        <v>14.700000000000001</v>
      </c>
      <c r="G82" s="34">
        <v>14</v>
      </c>
    </row>
    <row r="83" spans="1:7" s="7" customFormat="1" ht="15" thickBot="1">
      <c r="A83" s="151" t="s">
        <v>29</v>
      </c>
      <c r="B83" s="152"/>
      <c r="C83" s="152"/>
      <c r="D83" s="152"/>
      <c r="E83" s="152"/>
      <c r="F83" s="152"/>
      <c r="G83" s="153"/>
    </row>
    <row r="84" spans="1:7" s="7" customFormat="1" ht="14.25">
      <c r="A84" s="132" t="s">
        <v>30</v>
      </c>
      <c r="B84" s="133"/>
      <c r="C84" s="78"/>
      <c r="D84" s="78"/>
      <c r="E84" s="79"/>
      <c r="F84" s="79"/>
      <c r="G84" s="15"/>
    </row>
    <row r="85" spans="1:7" s="7" customFormat="1" ht="14.25">
      <c r="A85" s="40"/>
      <c r="B85" s="31" t="s">
        <v>54</v>
      </c>
      <c r="C85" s="32" t="s">
        <v>19</v>
      </c>
      <c r="D85" s="32">
        <v>100</v>
      </c>
      <c r="E85" s="33">
        <f aca="true" t="shared" si="6" ref="E85:E94">G85*1.2</f>
        <v>114</v>
      </c>
      <c r="F85" s="33">
        <f>G85*1.1</f>
        <v>104.50000000000001</v>
      </c>
      <c r="G85" s="34">
        <v>95</v>
      </c>
    </row>
    <row r="86" spans="1:7" s="7" customFormat="1" ht="14.25">
      <c r="A86" s="40"/>
      <c r="B86" s="31" t="s">
        <v>197</v>
      </c>
      <c r="C86" s="32" t="s">
        <v>19</v>
      </c>
      <c r="D86" s="32">
        <v>100</v>
      </c>
      <c r="E86" s="33">
        <f t="shared" si="6"/>
        <v>18</v>
      </c>
      <c r="F86" s="33">
        <f aca="true" t="shared" si="7" ref="F86:F94">G86*1.1</f>
        <v>16.5</v>
      </c>
      <c r="G86" s="34">
        <v>15</v>
      </c>
    </row>
    <row r="87" spans="1:7" s="7" customFormat="1" ht="14.25">
      <c r="A87" s="40"/>
      <c r="B87" s="31" t="s">
        <v>195</v>
      </c>
      <c r="C87" s="32" t="s">
        <v>19</v>
      </c>
      <c r="D87" s="32">
        <v>100</v>
      </c>
      <c r="E87" s="33">
        <f t="shared" si="6"/>
        <v>27.599999999999998</v>
      </c>
      <c r="F87" s="33">
        <f t="shared" si="7"/>
        <v>25.3</v>
      </c>
      <c r="G87" s="34">
        <v>23</v>
      </c>
    </row>
    <row r="88" spans="1:7" s="7" customFormat="1" ht="14.25">
      <c r="A88" s="40"/>
      <c r="B88" s="31" t="s">
        <v>196</v>
      </c>
      <c r="C88" s="32" t="s">
        <v>19</v>
      </c>
      <c r="D88" s="32">
        <v>100</v>
      </c>
      <c r="E88" s="33">
        <f t="shared" si="6"/>
        <v>39.6</v>
      </c>
      <c r="F88" s="33">
        <f t="shared" si="7"/>
        <v>36.300000000000004</v>
      </c>
      <c r="G88" s="34">
        <v>33</v>
      </c>
    </row>
    <row r="89" spans="1:7" s="7" customFormat="1" ht="14.25">
      <c r="A89" s="40"/>
      <c r="B89" s="31" t="s">
        <v>87</v>
      </c>
      <c r="C89" s="32" t="s">
        <v>19</v>
      </c>
      <c r="D89" s="32">
        <v>100</v>
      </c>
      <c r="E89" s="33">
        <f t="shared" si="6"/>
        <v>54</v>
      </c>
      <c r="F89" s="33">
        <f t="shared" si="7"/>
        <v>49.50000000000001</v>
      </c>
      <c r="G89" s="34">
        <v>45</v>
      </c>
    </row>
    <row r="90" spans="1:7" s="7" customFormat="1" ht="14.25">
      <c r="A90" s="40"/>
      <c r="B90" s="31" t="s">
        <v>198</v>
      </c>
      <c r="C90" s="32" t="s">
        <v>19</v>
      </c>
      <c r="D90" s="32">
        <v>100</v>
      </c>
      <c r="E90" s="33">
        <f>G90*1.2</f>
        <v>69.6</v>
      </c>
      <c r="F90" s="33">
        <f t="shared" si="7"/>
        <v>63.800000000000004</v>
      </c>
      <c r="G90" s="34">
        <v>58</v>
      </c>
    </row>
    <row r="91" spans="1:7" s="7" customFormat="1" ht="14.25">
      <c r="A91" s="40"/>
      <c r="B91" s="31" t="s">
        <v>88</v>
      </c>
      <c r="C91" s="32" t="s">
        <v>19</v>
      </c>
      <c r="D91" s="32">
        <v>100</v>
      </c>
      <c r="E91" s="33">
        <f t="shared" si="6"/>
        <v>78</v>
      </c>
      <c r="F91" s="33">
        <f t="shared" si="7"/>
        <v>71.5</v>
      </c>
      <c r="G91" s="34">
        <v>65</v>
      </c>
    </row>
    <row r="92" spans="1:7" s="7" customFormat="1" ht="14.25">
      <c r="A92" s="40"/>
      <c r="B92" s="31" t="s">
        <v>183</v>
      </c>
      <c r="C92" s="32" t="s">
        <v>19</v>
      </c>
      <c r="D92" s="32">
        <v>100</v>
      </c>
      <c r="E92" s="33">
        <f t="shared" si="6"/>
        <v>90</v>
      </c>
      <c r="F92" s="33">
        <f t="shared" si="7"/>
        <v>82.5</v>
      </c>
      <c r="G92" s="34">
        <v>75</v>
      </c>
    </row>
    <row r="93" spans="1:7" s="7" customFormat="1" ht="14.25">
      <c r="A93" s="40"/>
      <c r="B93" s="31" t="s">
        <v>154</v>
      </c>
      <c r="C93" s="32" t="s">
        <v>19</v>
      </c>
      <c r="D93" s="32">
        <v>100</v>
      </c>
      <c r="E93" s="33">
        <f t="shared" si="6"/>
        <v>98.39999999999999</v>
      </c>
      <c r="F93" s="33">
        <f t="shared" si="7"/>
        <v>90.2</v>
      </c>
      <c r="G93" s="34">
        <v>82</v>
      </c>
    </row>
    <row r="94" spans="1:7" s="7" customFormat="1" ht="14.25">
      <c r="A94" s="40"/>
      <c r="B94" s="31" t="s">
        <v>184</v>
      </c>
      <c r="C94" s="32" t="s">
        <v>19</v>
      </c>
      <c r="D94" s="32">
        <v>50</v>
      </c>
      <c r="E94" s="33">
        <f t="shared" si="6"/>
        <v>86.39999999999999</v>
      </c>
      <c r="F94" s="33">
        <f t="shared" si="7"/>
        <v>79.2</v>
      </c>
      <c r="G94" s="34">
        <v>72</v>
      </c>
    </row>
    <row r="95" spans="1:7" s="7" customFormat="1" ht="14.25">
      <c r="A95" s="117" t="s">
        <v>50</v>
      </c>
      <c r="B95" s="118"/>
      <c r="C95" s="10"/>
      <c r="D95" s="10"/>
      <c r="E95" s="17"/>
      <c r="F95" s="17"/>
      <c r="G95" s="23"/>
    </row>
    <row r="96" spans="1:7" s="7" customFormat="1" ht="14.25">
      <c r="A96" s="40"/>
      <c r="B96" s="31" t="s">
        <v>96</v>
      </c>
      <c r="C96" s="32" t="s">
        <v>19</v>
      </c>
      <c r="D96" s="32">
        <v>1000</v>
      </c>
      <c r="E96" s="33">
        <f>G96*1.2</f>
        <v>78</v>
      </c>
      <c r="F96" s="33">
        <f>G96*1.1</f>
        <v>71.5</v>
      </c>
      <c r="G96" s="34">
        <v>65</v>
      </c>
    </row>
    <row r="97" spans="1:7" s="7" customFormat="1" ht="14.25">
      <c r="A97" s="117" t="s">
        <v>51</v>
      </c>
      <c r="B97" s="118"/>
      <c r="C97" s="10"/>
      <c r="D97" s="10"/>
      <c r="E97" s="17"/>
      <c r="F97" s="17"/>
      <c r="G97" s="23"/>
    </row>
    <row r="98" spans="1:7" s="7" customFormat="1" ht="14.25" hidden="1">
      <c r="A98" s="24"/>
      <c r="B98" s="11" t="s">
        <v>52</v>
      </c>
      <c r="C98" s="10" t="s">
        <v>19</v>
      </c>
      <c r="D98" s="10">
        <v>1000</v>
      </c>
      <c r="E98" s="17">
        <f aca="true" t="shared" si="8" ref="E98:E108">G98*1.2</f>
        <v>90.6</v>
      </c>
      <c r="F98" s="17">
        <f>G98*1.07</f>
        <v>80.78500000000001</v>
      </c>
      <c r="G98" s="18">
        <v>75.5</v>
      </c>
    </row>
    <row r="99" spans="1:7" s="7" customFormat="1" ht="14.25">
      <c r="A99" s="40"/>
      <c r="B99" s="31" t="s">
        <v>82</v>
      </c>
      <c r="C99" s="32" t="s">
        <v>19</v>
      </c>
      <c r="D99" s="32">
        <v>1000</v>
      </c>
      <c r="E99" s="33">
        <f t="shared" si="8"/>
        <v>72</v>
      </c>
      <c r="F99" s="33">
        <f>G99*1.1</f>
        <v>66</v>
      </c>
      <c r="G99" s="34">
        <v>60</v>
      </c>
    </row>
    <row r="100" spans="1:7" s="7" customFormat="1" ht="14.25">
      <c r="A100" s="40"/>
      <c r="B100" s="31" t="s">
        <v>97</v>
      </c>
      <c r="C100" s="32" t="s">
        <v>19</v>
      </c>
      <c r="D100" s="32">
        <v>1000</v>
      </c>
      <c r="E100" s="33">
        <f t="shared" si="8"/>
        <v>66</v>
      </c>
      <c r="F100" s="33">
        <f aca="true" t="shared" si="9" ref="F100:F108">G100*1.1</f>
        <v>60.50000000000001</v>
      </c>
      <c r="G100" s="34">
        <v>55</v>
      </c>
    </row>
    <row r="101" spans="1:7" s="7" customFormat="1" ht="14.25">
      <c r="A101" s="40"/>
      <c r="B101" s="31" t="s">
        <v>83</v>
      </c>
      <c r="C101" s="32" t="s">
        <v>19</v>
      </c>
      <c r="D101" s="32">
        <v>1000</v>
      </c>
      <c r="E101" s="33">
        <f t="shared" si="8"/>
        <v>84</v>
      </c>
      <c r="F101" s="33">
        <f t="shared" si="9"/>
        <v>77</v>
      </c>
      <c r="G101" s="34">
        <v>70</v>
      </c>
    </row>
    <row r="102" spans="1:7" s="7" customFormat="1" ht="14.25">
      <c r="A102" s="24"/>
      <c r="B102" s="11" t="s">
        <v>98</v>
      </c>
      <c r="C102" s="10" t="s">
        <v>19</v>
      </c>
      <c r="D102" s="10">
        <v>1000</v>
      </c>
      <c r="E102" s="17">
        <f t="shared" si="8"/>
        <v>84</v>
      </c>
      <c r="F102" s="33">
        <f t="shared" si="9"/>
        <v>77</v>
      </c>
      <c r="G102" s="18">
        <v>70</v>
      </c>
    </row>
    <row r="103" spans="1:7" s="7" customFormat="1" ht="14.25">
      <c r="A103" s="40"/>
      <c r="B103" s="90" t="s">
        <v>84</v>
      </c>
      <c r="C103" s="75" t="s">
        <v>19</v>
      </c>
      <c r="D103" s="75">
        <v>500</v>
      </c>
      <c r="E103" s="76">
        <f t="shared" si="8"/>
        <v>54</v>
      </c>
      <c r="F103" s="33">
        <f t="shared" si="9"/>
        <v>49.50000000000001</v>
      </c>
      <c r="G103" s="77">
        <v>45</v>
      </c>
    </row>
    <row r="104" spans="1:7" s="7" customFormat="1" ht="14.25">
      <c r="A104" s="40"/>
      <c r="B104" s="90" t="s">
        <v>84</v>
      </c>
      <c r="C104" s="75" t="s">
        <v>19</v>
      </c>
      <c r="D104" s="75">
        <v>1000</v>
      </c>
      <c r="E104" s="76">
        <f t="shared" si="8"/>
        <v>102</v>
      </c>
      <c r="F104" s="33">
        <f t="shared" si="9"/>
        <v>93.50000000000001</v>
      </c>
      <c r="G104" s="77">
        <v>85</v>
      </c>
    </row>
    <row r="105" spans="1:7" ht="12.75" customHeight="1">
      <c r="A105" s="40"/>
      <c r="B105" s="31" t="s">
        <v>85</v>
      </c>
      <c r="C105" s="32" t="s">
        <v>19</v>
      </c>
      <c r="D105" s="32">
        <v>250</v>
      </c>
      <c r="E105" s="33">
        <f t="shared" si="8"/>
        <v>34.8</v>
      </c>
      <c r="F105" s="33">
        <f t="shared" si="9"/>
        <v>31.900000000000002</v>
      </c>
      <c r="G105" s="34">
        <v>29</v>
      </c>
    </row>
    <row r="106" spans="1:7" ht="12.75" customHeight="1">
      <c r="A106" s="40"/>
      <c r="B106" s="11" t="s">
        <v>99</v>
      </c>
      <c r="C106" s="10" t="s">
        <v>19</v>
      </c>
      <c r="D106" s="10">
        <v>250</v>
      </c>
      <c r="E106" s="17">
        <f t="shared" si="8"/>
        <v>60</v>
      </c>
      <c r="F106" s="33">
        <f t="shared" si="9"/>
        <v>55.00000000000001</v>
      </c>
      <c r="G106" s="18">
        <v>50</v>
      </c>
    </row>
    <row r="107" spans="1:7" ht="12.75" customHeight="1">
      <c r="A107" s="40"/>
      <c r="B107" s="31" t="s">
        <v>100</v>
      </c>
      <c r="C107" s="32" t="s">
        <v>19</v>
      </c>
      <c r="D107" s="32">
        <v>200</v>
      </c>
      <c r="E107" s="33">
        <f t="shared" si="8"/>
        <v>81.6</v>
      </c>
      <c r="F107" s="33">
        <f t="shared" si="9"/>
        <v>74.80000000000001</v>
      </c>
      <c r="G107" s="34">
        <v>68</v>
      </c>
    </row>
    <row r="108" spans="1:7" ht="12.75" customHeight="1" thickBot="1">
      <c r="A108" s="89"/>
      <c r="B108" s="11" t="s">
        <v>101</v>
      </c>
      <c r="C108" s="10" t="s">
        <v>19</v>
      </c>
      <c r="D108" s="10">
        <v>100</v>
      </c>
      <c r="E108" s="17">
        <f t="shared" si="8"/>
        <v>51.6</v>
      </c>
      <c r="F108" s="33">
        <f t="shared" si="9"/>
        <v>47.300000000000004</v>
      </c>
      <c r="G108" s="18">
        <v>43</v>
      </c>
    </row>
    <row r="109" spans="1:18" ht="15" thickBot="1">
      <c r="A109" s="143" t="s">
        <v>20</v>
      </c>
      <c r="B109" s="144"/>
      <c r="C109" s="144"/>
      <c r="D109" s="144"/>
      <c r="E109" s="144"/>
      <c r="F109" s="144"/>
      <c r="G109" s="145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3.5" customHeight="1">
      <c r="A110" s="30"/>
      <c r="B110" s="31" t="s">
        <v>126</v>
      </c>
      <c r="C110" s="32" t="s">
        <v>27</v>
      </c>
      <c r="D110" s="32">
        <v>10</v>
      </c>
      <c r="E110" s="33">
        <f>G110*1.06</f>
        <v>26.5</v>
      </c>
      <c r="F110" s="33">
        <f>G110*1.03</f>
        <v>25.75</v>
      </c>
      <c r="G110" s="34">
        <v>25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3.5" customHeight="1">
      <c r="A111" s="30"/>
      <c r="B111" s="31" t="s">
        <v>127</v>
      </c>
      <c r="C111" s="32" t="s">
        <v>27</v>
      </c>
      <c r="D111" s="32">
        <v>5</v>
      </c>
      <c r="E111" s="33">
        <f>G111*1.06</f>
        <v>53</v>
      </c>
      <c r="F111" s="33">
        <f>G111*1.03</f>
        <v>51.5</v>
      </c>
      <c r="G111" s="34">
        <v>50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3.5" customHeight="1">
      <c r="A112" s="30"/>
      <c r="B112" s="31" t="s">
        <v>111</v>
      </c>
      <c r="C112" s="32" t="s">
        <v>21</v>
      </c>
      <c r="D112" s="33"/>
      <c r="E112" s="33">
        <f>F112*1.1</f>
        <v>294.52500000000003</v>
      </c>
      <c r="F112" s="33">
        <f>G112*1.05</f>
        <v>267.75</v>
      </c>
      <c r="G112" s="34">
        <v>255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3.5" customHeight="1">
      <c r="A113" s="30"/>
      <c r="B113" s="31" t="s">
        <v>192</v>
      </c>
      <c r="C113" s="32" t="s">
        <v>21</v>
      </c>
      <c r="D113" s="33"/>
      <c r="E113" s="33">
        <f>F113*1.1</f>
        <v>311.85</v>
      </c>
      <c r="F113" s="33">
        <f>G113*1.05</f>
        <v>283.5</v>
      </c>
      <c r="G113" s="34">
        <v>270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3.5" customHeight="1">
      <c r="A114" s="30"/>
      <c r="B114" s="31" t="s">
        <v>216</v>
      </c>
      <c r="C114" s="32" t="s">
        <v>118</v>
      </c>
      <c r="D114" s="33" t="s">
        <v>217</v>
      </c>
      <c r="E114" s="33">
        <f>F114*1.1</f>
        <v>184.8</v>
      </c>
      <c r="F114" s="33">
        <f>G114*1.05</f>
        <v>168</v>
      </c>
      <c r="G114" s="34">
        <v>160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3.5" customHeight="1">
      <c r="A115" s="30"/>
      <c r="B115" s="31" t="s">
        <v>155</v>
      </c>
      <c r="C115" s="32" t="s">
        <v>118</v>
      </c>
      <c r="D115" s="33" t="s">
        <v>148</v>
      </c>
      <c r="E115" s="33">
        <f>F115*1.1</f>
        <v>184.8</v>
      </c>
      <c r="F115" s="33">
        <f>G115*1.05</f>
        <v>168</v>
      </c>
      <c r="G115" s="34">
        <v>160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3.5" customHeight="1">
      <c r="A116" s="30"/>
      <c r="B116" s="31" t="s">
        <v>147</v>
      </c>
      <c r="C116" s="32" t="s">
        <v>118</v>
      </c>
      <c r="D116" s="33" t="s">
        <v>148</v>
      </c>
      <c r="E116" s="33">
        <f>F116*1.1</f>
        <v>231.00000000000003</v>
      </c>
      <c r="F116" s="33">
        <f>G116*1.05</f>
        <v>210</v>
      </c>
      <c r="G116" s="34">
        <v>200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3.5" customHeight="1">
      <c r="A117" s="30"/>
      <c r="B117" s="31" t="s">
        <v>125</v>
      </c>
      <c r="C117" s="32" t="s">
        <v>27</v>
      </c>
      <c r="D117" s="32"/>
      <c r="E117" s="33">
        <f>G117*1.06</f>
        <v>29.68</v>
      </c>
      <c r="F117" s="33">
        <f>G117*1.03</f>
        <v>28.84</v>
      </c>
      <c r="G117" s="34">
        <v>28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3.5" customHeight="1">
      <c r="A118" s="30"/>
      <c r="B118" s="31" t="s">
        <v>181</v>
      </c>
      <c r="C118" s="32" t="s">
        <v>27</v>
      </c>
      <c r="D118" s="32"/>
      <c r="E118" s="33">
        <f>G118*1.06</f>
        <v>44.52</v>
      </c>
      <c r="F118" s="33">
        <f>G118*1.03</f>
        <v>43.26</v>
      </c>
      <c r="G118" s="34">
        <v>42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3.5" customHeight="1">
      <c r="A119" s="30"/>
      <c r="B119" s="31" t="s">
        <v>182</v>
      </c>
      <c r="C119" s="32" t="s">
        <v>27</v>
      </c>
      <c r="D119" s="32"/>
      <c r="E119" s="33">
        <f>G119*1.06</f>
        <v>59.36</v>
      </c>
      <c r="F119" s="33">
        <f>G119*1.03</f>
        <v>57.68</v>
      </c>
      <c r="G119" s="34">
        <v>56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3.5" customHeight="1">
      <c r="A120" s="16"/>
      <c r="B120" s="11" t="s">
        <v>117</v>
      </c>
      <c r="C120" s="32" t="s">
        <v>27</v>
      </c>
      <c r="D120" s="32"/>
      <c r="E120" s="33">
        <f>G120*1.06</f>
        <v>74.2</v>
      </c>
      <c r="F120" s="33">
        <f>G120*1.03</f>
        <v>72.10000000000001</v>
      </c>
      <c r="G120" s="34">
        <v>70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3.5" customHeight="1">
      <c r="A121" s="30"/>
      <c r="B121" s="31" t="s">
        <v>110</v>
      </c>
      <c r="C121" s="32" t="s">
        <v>21</v>
      </c>
      <c r="D121" s="33" t="s">
        <v>128</v>
      </c>
      <c r="E121" s="33">
        <f>F121*1.1</f>
        <v>358.05</v>
      </c>
      <c r="F121" s="33">
        <f>G121*1.05</f>
        <v>325.5</v>
      </c>
      <c r="G121" s="34">
        <v>310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3.5" customHeight="1" thickBot="1">
      <c r="A122" s="108"/>
      <c r="B122" s="90" t="s">
        <v>112</v>
      </c>
      <c r="C122" s="75" t="s">
        <v>21</v>
      </c>
      <c r="D122" s="76" t="s">
        <v>128</v>
      </c>
      <c r="E122" s="76">
        <f>F122*1.1</f>
        <v>473.55</v>
      </c>
      <c r="F122" s="76">
        <f>G122*1.05</f>
        <v>430.5</v>
      </c>
      <c r="G122" s="77">
        <v>410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13.5" customHeight="1" thickBot="1">
      <c r="A123" s="148" t="s">
        <v>210</v>
      </c>
      <c r="B123" s="149"/>
      <c r="C123" s="149"/>
      <c r="D123" s="149"/>
      <c r="E123" s="149"/>
      <c r="F123" s="149"/>
      <c r="G123" s="150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13.5" customHeight="1" thickBot="1">
      <c r="A124" s="16"/>
      <c r="B124" s="11" t="s">
        <v>211</v>
      </c>
      <c r="C124" s="10" t="s">
        <v>212</v>
      </c>
      <c r="D124" s="17"/>
      <c r="E124" s="33">
        <f>G124*1.06</f>
        <v>103.88000000000001</v>
      </c>
      <c r="F124" s="33">
        <f>G124*1.03</f>
        <v>100.94</v>
      </c>
      <c r="G124" s="34">
        <v>98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5" thickBot="1">
      <c r="A125" s="140" t="s">
        <v>172</v>
      </c>
      <c r="B125" s="141"/>
      <c r="C125" s="141"/>
      <c r="D125" s="141"/>
      <c r="E125" s="141"/>
      <c r="F125" s="141"/>
      <c r="G125" s="142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ht="13.5" customHeight="1">
      <c r="A126" s="16"/>
      <c r="B126" s="105" t="s">
        <v>199</v>
      </c>
      <c r="C126" s="10" t="s">
        <v>24</v>
      </c>
      <c r="D126" s="10">
        <v>50</v>
      </c>
      <c r="E126" s="17">
        <f>G126*1.1</f>
        <v>38.5</v>
      </c>
      <c r="F126" s="17">
        <f>G126*1.05</f>
        <v>36.75</v>
      </c>
      <c r="G126" s="18">
        <v>35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3.5" customHeight="1" thickBot="1">
      <c r="A127" s="30"/>
      <c r="B127" s="11" t="s">
        <v>200</v>
      </c>
      <c r="C127" s="32" t="s">
        <v>24</v>
      </c>
      <c r="D127" s="32">
        <v>50</v>
      </c>
      <c r="E127" s="33">
        <f>G127*1.1</f>
        <v>49.50000000000001</v>
      </c>
      <c r="F127" s="33">
        <f>G127*1.05</f>
        <v>47.25</v>
      </c>
      <c r="G127" s="34">
        <v>45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5" thickBot="1">
      <c r="A128" s="140" t="s">
        <v>22</v>
      </c>
      <c r="B128" s="141"/>
      <c r="C128" s="141"/>
      <c r="D128" s="141"/>
      <c r="E128" s="141"/>
      <c r="F128" s="141"/>
      <c r="G128" s="142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7" s="7" customFormat="1" ht="14.25">
      <c r="A129" s="146" t="s">
        <v>214</v>
      </c>
      <c r="B129" s="147"/>
      <c r="C129" s="111"/>
      <c r="D129" s="111"/>
      <c r="E129" s="111"/>
      <c r="F129" s="111"/>
      <c r="G129" s="112"/>
    </row>
    <row r="130" spans="1:7" s="7" customFormat="1" ht="14.25">
      <c r="A130" s="109"/>
      <c r="B130" s="113" t="s">
        <v>215</v>
      </c>
      <c r="C130" s="110" t="s">
        <v>23</v>
      </c>
      <c r="D130" s="110">
        <v>45</v>
      </c>
      <c r="E130" s="114">
        <f>G130*1.1</f>
        <v>759.0000000000001</v>
      </c>
      <c r="F130" s="114">
        <f>G130*1.05</f>
        <v>724.5</v>
      </c>
      <c r="G130" s="115">
        <v>690</v>
      </c>
    </row>
    <row r="131" spans="1:7" s="7" customFormat="1" ht="14.25">
      <c r="A131" s="137" t="s">
        <v>31</v>
      </c>
      <c r="B131" s="138"/>
      <c r="C131" s="36"/>
      <c r="D131" s="36"/>
      <c r="E131" s="33"/>
      <c r="F131" s="33"/>
      <c r="G131" s="34"/>
    </row>
    <row r="132" spans="1:7" s="7" customFormat="1" ht="14.25">
      <c r="A132" s="16"/>
      <c r="B132" s="11" t="s">
        <v>64</v>
      </c>
      <c r="C132" s="10" t="s">
        <v>24</v>
      </c>
      <c r="D132" s="10">
        <v>40</v>
      </c>
      <c r="E132" s="17">
        <f aca="true" t="shared" si="10" ref="E132:E140">G132*1.25</f>
        <v>97.5</v>
      </c>
      <c r="F132" s="33">
        <f>G132*1.03</f>
        <v>80.34</v>
      </c>
      <c r="G132" s="18">
        <v>78</v>
      </c>
    </row>
    <row r="133" spans="1:7" s="7" customFormat="1" ht="14.25">
      <c r="A133" s="30"/>
      <c r="B133" s="31" t="s">
        <v>63</v>
      </c>
      <c r="C133" s="32" t="s">
        <v>24</v>
      </c>
      <c r="D133" s="32">
        <v>50</v>
      </c>
      <c r="E133" s="33">
        <f t="shared" si="10"/>
        <v>101.25</v>
      </c>
      <c r="F133" s="33">
        <f aca="true" t="shared" si="11" ref="F133:F145">G133*1.03</f>
        <v>83.43</v>
      </c>
      <c r="G133" s="34">
        <v>81</v>
      </c>
    </row>
    <row r="134" spans="1:7" s="7" customFormat="1" ht="14.25">
      <c r="A134" s="30"/>
      <c r="B134" s="31" t="s">
        <v>105</v>
      </c>
      <c r="C134" s="32" t="s">
        <v>24</v>
      </c>
      <c r="D134" s="32">
        <v>50</v>
      </c>
      <c r="E134" s="33">
        <f t="shared" si="10"/>
        <v>108.75</v>
      </c>
      <c r="F134" s="33">
        <f t="shared" si="11"/>
        <v>89.61</v>
      </c>
      <c r="G134" s="34">
        <v>87</v>
      </c>
    </row>
    <row r="135" spans="1:7" s="7" customFormat="1" ht="14.25">
      <c r="A135" s="30"/>
      <c r="B135" s="31" t="s">
        <v>32</v>
      </c>
      <c r="C135" s="32" t="s">
        <v>24</v>
      </c>
      <c r="D135" s="32">
        <v>40</v>
      </c>
      <c r="E135" s="33">
        <f t="shared" si="10"/>
        <v>137.5</v>
      </c>
      <c r="F135" s="33">
        <f t="shared" si="11"/>
        <v>113.3</v>
      </c>
      <c r="G135" s="34">
        <v>110</v>
      </c>
    </row>
    <row r="136" spans="1:7" s="7" customFormat="1" ht="14.25">
      <c r="A136" s="30"/>
      <c r="B136" s="31" t="s">
        <v>209</v>
      </c>
      <c r="C136" s="32" t="s">
        <v>24</v>
      </c>
      <c r="D136" s="32">
        <v>40</v>
      </c>
      <c r="E136" s="33">
        <f>G136*1.25</f>
        <v>41.25</v>
      </c>
      <c r="F136" s="33">
        <f t="shared" si="11"/>
        <v>33.99</v>
      </c>
      <c r="G136" s="34">
        <v>33</v>
      </c>
    </row>
    <row r="137" spans="1:7" s="7" customFormat="1" ht="14.25">
      <c r="A137" s="16"/>
      <c r="B137" s="11" t="s">
        <v>33</v>
      </c>
      <c r="C137" s="10" t="s">
        <v>24</v>
      </c>
      <c r="D137" s="10">
        <v>40</v>
      </c>
      <c r="E137" s="33">
        <f t="shared" si="10"/>
        <v>123.75</v>
      </c>
      <c r="F137" s="33">
        <f t="shared" si="11"/>
        <v>101.97</v>
      </c>
      <c r="G137" s="18">
        <v>99</v>
      </c>
    </row>
    <row r="138" spans="1:7" s="7" customFormat="1" ht="14.25">
      <c r="A138" s="30"/>
      <c r="B138" s="31" t="s">
        <v>34</v>
      </c>
      <c r="C138" s="32" t="s">
        <v>24</v>
      </c>
      <c r="D138" s="32">
        <v>40</v>
      </c>
      <c r="E138" s="33">
        <f t="shared" si="10"/>
        <v>108.75</v>
      </c>
      <c r="F138" s="33">
        <f t="shared" si="11"/>
        <v>89.61</v>
      </c>
      <c r="G138" s="34">
        <v>87</v>
      </c>
    </row>
    <row r="139" spans="1:18" ht="14.25">
      <c r="A139" s="16"/>
      <c r="B139" s="11" t="s">
        <v>35</v>
      </c>
      <c r="C139" s="10" t="s">
        <v>24</v>
      </c>
      <c r="D139" s="10">
        <v>40</v>
      </c>
      <c r="E139" s="33">
        <f t="shared" si="10"/>
        <v>103.75</v>
      </c>
      <c r="F139" s="33">
        <f t="shared" si="11"/>
        <v>85.49000000000001</v>
      </c>
      <c r="G139" s="18">
        <v>83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7" ht="14.25">
      <c r="A140" s="43"/>
      <c r="B140" s="31" t="s">
        <v>113</v>
      </c>
      <c r="C140" s="32" t="s">
        <v>24</v>
      </c>
      <c r="D140" s="32">
        <v>40</v>
      </c>
      <c r="E140" s="33">
        <f t="shared" si="10"/>
        <v>173.75</v>
      </c>
      <c r="F140" s="33">
        <f t="shared" si="11"/>
        <v>143.17000000000002</v>
      </c>
      <c r="G140" s="44">
        <v>139</v>
      </c>
    </row>
    <row r="141" spans="1:7" ht="14.25">
      <c r="A141" s="43"/>
      <c r="B141" s="31" t="s">
        <v>206</v>
      </c>
      <c r="C141" s="32" t="s">
        <v>24</v>
      </c>
      <c r="D141" s="32">
        <v>40</v>
      </c>
      <c r="E141" s="33">
        <f>G141*1.25</f>
        <v>787.5</v>
      </c>
      <c r="F141" s="33">
        <f t="shared" si="11"/>
        <v>648.9</v>
      </c>
      <c r="G141" s="44">
        <v>630</v>
      </c>
    </row>
    <row r="142" spans="1:7" ht="14.25">
      <c r="A142" s="43"/>
      <c r="B142" s="31" t="s">
        <v>207</v>
      </c>
      <c r="C142" s="32" t="s">
        <v>23</v>
      </c>
      <c r="D142" s="32"/>
      <c r="E142" s="33">
        <f>G142*1.25</f>
        <v>1062.5</v>
      </c>
      <c r="F142" s="33">
        <f t="shared" si="11"/>
        <v>875.5</v>
      </c>
      <c r="G142" s="44">
        <v>850</v>
      </c>
    </row>
    <row r="143" spans="1:7" ht="14.25">
      <c r="A143" s="43"/>
      <c r="B143" s="31" t="s">
        <v>208</v>
      </c>
      <c r="C143" s="32" t="s">
        <v>23</v>
      </c>
      <c r="D143" s="32"/>
      <c r="E143" s="33">
        <f>G143*1.25</f>
        <v>325</v>
      </c>
      <c r="F143" s="33">
        <f t="shared" si="11"/>
        <v>267.8</v>
      </c>
      <c r="G143" s="44">
        <v>260</v>
      </c>
    </row>
    <row r="144" spans="1:7" ht="14.25">
      <c r="A144" s="43"/>
      <c r="B144" s="55" t="s">
        <v>156</v>
      </c>
      <c r="C144" s="56" t="s">
        <v>23</v>
      </c>
      <c r="D144" s="56">
        <v>30</v>
      </c>
      <c r="E144" s="58">
        <f>G144*1.25</f>
        <v>537.5</v>
      </c>
      <c r="F144" s="33">
        <f t="shared" si="11"/>
        <v>442.90000000000003</v>
      </c>
      <c r="G144" s="95">
        <v>430</v>
      </c>
    </row>
    <row r="145" spans="1:7" ht="14.25">
      <c r="A145" s="43"/>
      <c r="B145" s="55" t="s">
        <v>160</v>
      </c>
      <c r="C145" s="56" t="s">
        <v>23</v>
      </c>
      <c r="D145" s="56">
        <v>30</v>
      </c>
      <c r="E145" s="58">
        <f>G145*1.25</f>
        <v>168.75</v>
      </c>
      <c r="F145" s="17">
        <f t="shared" si="11"/>
        <v>139.05</v>
      </c>
      <c r="G145" s="95">
        <v>135</v>
      </c>
    </row>
    <row r="146" spans="1:7" s="7" customFormat="1" ht="14.25">
      <c r="A146" s="137" t="s">
        <v>66</v>
      </c>
      <c r="B146" s="138"/>
      <c r="C146" s="32"/>
      <c r="D146" s="36"/>
      <c r="E146" s="41"/>
      <c r="F146" s="41"/>
      <c r="G146" s="42"/>
    </row>
    <row r="147" spans="1:7" s="7" customFormat="1" ht="14.25">
      <c r="A147" s="16"/>
      <c r="B147" s="28" t="s">
        <v>74</v>
      </c>
      <c r="C147" s="10" t="s">
        <v>24</v>
      </c>
      <c r="D147" s="10">
        <v>42</v>
      </c>
      <c r="E147" s="17">
        <f aca="true" t="shared" si="12" ref="E147:E152">G147*1.1</f>
        <v>63.800000000000004</v>
      </c>
      <c r="F147" s="17">
        <f aca="true" t="shared" si="13" ref="F147:F152">G147*1.05</f>
        <v>60.900000000000006</v>
      </c>
      <c r="G147" s="18">
        <v>58</v>
      </c>
    </row>
    <row r="148" spans="1:7" s="7" customFormat="1" ht="14.25">
      <c r="A148" s="30"/>
      <c r="B148" s="31" t="s">
        <v>67</v>
      </c>
      <c r="C148" s="32" t="s">
        <v>24</v>
      </c>
      <c r="D148" s="32">
        <v>42</v>
      </c>
      <c r="E148" s="33">
        <f t="shared" si="12"/>
        <v>159.5</v>
      </c>
      <c r="F148" s="33">
        <f t="shared" si="13"/>
        <v>152.25</v>
      </c>
      <c r="G148" s="34">
        <v>145</v>
      </c>
    </row>
    <row r="149" spans="1:7" s="7" customFormat="1" ht="14.25">
      <c r="A149" s="16"/>
      <c r="B149" s="11" t="s">
        <v>68</v>
      </c>
      <c r="C149" s="10" t="s">
        <v>24</v>
      </c>
      <c r="D149" s="10">
        <v>42</v>
      </c>
      <c r="E149" s="17">
        <f t="shared" si="12"/>
        <v>82.5</v>
      </c>
      <c r="F149" s="17">
        <f t="shared" si="13"/>
        <v>78.75</v>
      </c>
      <c r="G149" s="18">
        <v>75</v>
      </c>
    </row>
    <row r="150" spans="1:7" s="7" customFormat="1" ht="28.5">
      <c r="A150" s="30"/>
      <c r="B150" s="45" t="s">
        <v>71</v>
      </c>
      <c r="C150" s="32" t="s">
        <v>24</v>
      </c>
      <c r="D150" s="32">
        <v>42</v>
      </c>
      <c r="E150" s="33">
        <f t="shared" si="12"/>
        <v>118.80000000000001</v>
      </c>
      <c r="F150" s="33">
        <f t="shared" si="13"/>
        <v>113.4</v>
      </c>
      <c r="G150" s="34">
        <v>108</v>
      </c>
    </row>
    <row r="151" spans="1:7" s="7" customFormat="1" ht="14.25">
      <c r="A151" s="30"/>
      <c r="B151" s="31" t="s">
        <v>102</v>
      </c>
      <c r="C151" s="32" t="s">
        <v>24</v>
      </c>
      <c r="D151" s="32">
        <v>42</v>
      </c>
      <c r="E151" s="33">
        <f t="shared" si="12"/>
        <v>77</v>
      </c>
      <c r="F151" s="33">
        <f t="shared" si="13"/>
        <v>73.5</v>
      </c>
      <c r="G151" s="34">
        <v>70</v>
      </c>
    </row>
    <row r="152" spans="1:7" s="7" customFormat="1" ht="28.5">
      <c r="A152" s="30"/>
      <c r="B152" s="45" t="s">
        <v>72</v>
      </c>
      <c r="C152" s="32" t="s">
        <v>73</v>
      </c>
      <c r="D152" s="88"/>
      <c r="E152" s="33">
        <f t="shared" si="12"/>
        <v>132</v>
      </c>
      <c r="F152" s="33">
        <f t="shared" si="13"/>
        <v>126</v>
      </c>
      <c r="G152" s="34">
        <v>120</v>
      </c>
    </row>
    <row r="153" spans="1:7" s="7" customFormat="1" ht="14.25">
      <c r="A153" s="16"/>
      <c r="B153" s="29" t="s">
        <v>191</v>
      </c>
      <c r="C153" s="32" t="s">
        <v>73</v>
      </c>
      <c r="D153" s="88"/>
      <c r="E153" s="33">
        <f>G153*1.1</f>
        <v>363.00000000000006</v>
      </c>
      <c r="F153" s="33">
        <f>G153*1.05</f>
        <v>346.5</v>
      </c>
      <c r="G153" s="34">
        <v>330</v>
      </c>
    </row>
    <row r="154" spans="1:7" s="7" customFormat="1" ht="14.25">
      <c r="A154" s="137" t="s">
        <v>139</v>
      </c>
      <c r="B154" s="138"/>
      <c r="C154" s="10"/>
      <c r="D154" s="10"/>
      <c r="E154" s="17"/>
      <c r="F154" s="17"/>
      <c r="G154" s="18"/>
    </row>
    <row r="155" spans="1:7" s="7" customFormat="1" ht="14.25">
      <c r="A155" s="35"/>
      <c r="B155" s="31" t="s">
        <v>157</v>
      </c>
      <c r="C155" s="32" t="s">
        <v>24</v>
      </c>
      <c r="D155" s="32">
        <v>48</v>
      </c>
      <c r="E155" s="33">
        <f>G155*1.1</f>
        <v>49.50000000000001</v>
      </c>
      <c r="F155" s="33">
        <f>G155*1.05</f>
        <v>47.25</v>
      </c>
      <c r="G155" s="34">
        <v>45</v>
      </c>
    </row>
    <row r="156" spans="1:7" s="7" customFormat="1" ht="14.25">
      <c r="A156" s="35"/>
      <c r="B156" s="31" t="s">
        <v>140</v>
      </c>
      <c r="C156" s="32" t="s">
        <v>24</v>
      </c>
      <c r="D156" s="32">
        <v>48</v>
      </c>
      <c r="E156" s="33">
        <f aca="true" t="shared" si="14" ref="E156:E163">G156*1.1</f>
        <v>55.00000000000001</v>
      </c>
      <c r="F156" s="33">
        <f aca="true" t="shared" si="15" ref="F156:F163">G156*1.05</f>
        <v>52.5</v>
      </c>
      <c r="G156" s="34">
        <v>50</v>
      </c>
    </row>
    <row r="157" spans="1:7" s="7" customFormat="1" ht="14.25">
      <c r="A157" s="35"/>
      <c r="B157" s="31" t="s">
        <v>141</v>
      </c>
      <c r="C157" s="32" t="s">
        <v>24</v>
      </c>
      <c r="D157" s="32">
        <v>48</v>
      </c>
      <c r="E157" s="33">
        <f t="shared" si="14"/>
        <v>71.5</v>
      </c>
      <c r="F157" s="33">
        <f t="shared" si="15"/>
        <v>68.25</v>
      </c>
      <c r="G157" s="34">
        <v>65</v>
      </c>
    </row>
    <row r="158" spans="1:7" s="7" customFormat="1" ht="14.25">
      <c r="A158" s="20"/>
      <c r="B158" s="31" t="s">
        <v>142</v>
      </c>
      <c r="C158" s="10" t="s">
        <v>24</v>
      </c>
      <c r="D158" s="10">
        <v>48</v>
      </c>
      <c r="E158" s="17">
        <f t="shared" si="14"/>
        <v>134.20000000000002</v>
      </c>
      <c r="F158" s="17">
        <f t="shared" si="15"/>
        <v>128.1</v>
      </c>
      <c r="G158" s="18">
        <v>122</v>
      </c>
    </row>
    <row r="159" spans="1:7" s="7" customFormat="1" ht="14.25">
      <c r="A159" s="35"/>
      <c r="B159" s="31" t="s">
        <v>143</v>
      </c>
      <c r="C159" s="32" t="s">
        <v>24</v>
      </c>
      <c r="D159" s="32">
        <v>48</v>
      </c>
      <c r="E159" s="33">
        <f t="shared" si="14"/>
        <v>159.5</v>
      </c>
      <c r="F159" s="33">
        <f t="shared" si="15"/>
        <v>152.25</v>
      </c>
      <c r="G159" s="34">
        <v>145</v>
      </c>
    </row>
    <row r="160" spans="1:7" s="7" customFormat="1" ht="14.25">
      <c r="A160" s="20"/>
      <c r="B160" s="11" t="s">
        <v>194</v>
      </c>
      <c r="C160" s="10" t="s">
        <v>24</v>
      </c>
      <c r="D160" s="10">
        <v>48</v>
      </c>
      <c r="E160" s="17">
        <f t="shared" si="14"/>
        <v>60.50000000000001</v>
      </c>
      <c r="F160" s="17">
        <f t="shared" si="15"/>
        <v>57.75</v>
      </c>
      <c r="G160" s="18">
        <v>55</v>
      </c>
    </row>
    <row r="161" spans="1:7" s="7" customFormat="1" ht="14.25">
      <c r="A161" s="35"/>
      <c r="B161" s="31" t="s">
        <v>179</v>
      </c>
      <c r="C161" s="32" t="s">
        <v>24</v>
      </c>
      <c r="D161" s="32">
        <v>48</v>
      </c>
      <c r="E161" s="33">
        <f t="shared" si="14"/>
        <v>74.80000000000001</v>
      </c>
      <c r="F161" s="33">
        <f t="shared" si="15"/>
        <v>71.4</v>
      </c>
      <c r="G161" s="34">
        <v>68</v>
      </c>
    </row>
    <row r="162" spans="1:7" s="7" customFormat="1" ht="14.25">
      <c r="A162" s="20"/>
      <c r="B162" s="31" t="s">
        <v>144</v>
      </c>
      <c r="C162" s="10" t="s">
        <v>24</v>
      </c>
      <c r="D162" s="10">
        <v>48</v>
      </c>
      <c r="E162" s="17">
        <f t="shared" si="14"/>
        <v>94.60000000000001</v>
      </c>
      <c r="F162" s="17">
        <f t="shared" si="15"/>
        <v>90.3</v>
      </c>
      <c r="G162" s="18">
        <v>86</v>
      </c>
    </row>
    <row r="163" spans="1:7" s="7" customFormat="1" ht="14.25">
      <c r="A163" s="35"/>
      <c r="B163" s="31" t="s">
        <v>145</v>
      </c>
      <c r="C163" s="32" t="s">
        <v>24</v>
      </c>
      <c r="D163" s="32">
        <v>48</v>
      </c>
      <c r="E163" s="33">
        <f t="shared" si="14"/>
        <v>52.800000000000004</v>
      </c>
      <c r="F163" s="33">
        <f t="shared" si="15"/>
        <v>50.400000000000006</v>
      </c>
      <c r="G163" s="34">
        <v>48</v>
      </c>
    </row>
    <row r="164" spans="1:7" s="7" customFormat="1" ht="14.25">
      <c r="A164" s="35"/>
      <c r="B164" s="31" t="s">
        <v>175</v>
      </c>
      <c r="C164" s="32" t="s">
        <v>24</v>
      </c>
      <c r="D164" s="32">
        <v>48</v>
      </c>
      <c r="E164" s="33">
        <f aca="true" t="shared" si="16" ref="E164:E171">G164*1.1</f>
        <v>51.7</v>
      </c>
      <c r="F164" s="33">
        <f aca="true" t="shared" si="17" ref="F164:F171">G164*1.05</f>
        <v>49.35</v>
      </c>
      <c r="G164" s="34">
        <v>47</v>
      </c>
    </row>
    <row r="165" spans="1:7" s="7" customFormat="1" ht="14.25">
      <c r="A165" s="35"/>
      <c r="B165" s="31" t="s">
        <v>174</v>
      </c>
      <c r="C165" s="32" t="s">
        <v>24</v>
      </c>
      <c r="D165" s="32">
        <v>48</v>
      </c>
      <c r="E165" s="33">
        <f t="shared" si="16"/>
        <v>42.900000000000006</v>
      </c>
      <c r="F165" s="33">
        <f t="shared" si="17"/>
        <v>40.95</v>
      </c>
      <c r="G165" s="34">
        <v>39</v>
      </c>
    </row>
    <row r="166" spans="1:7" s="7" customFormat="1" ht="14.25">
      <c r="A166" s="35"/>
      <c r="B166" s="31" t="s">
        <v>173</v>
      </c>
      <c r="C166" s="32" t="s">
        <v>24</v>
      </c>
      <c r="D166" s="32">
        <v>48</v>
      </c>
      <c r="E166" s="33">
        <f t="shared" si="16"/>
        <v>115.50000000000001</v>
      </c>
      <c r="F166" s="33">
        <f t="shared" si="17"/>
        <v>110.25</v>
      </c>
      <c r="G166" s="34">
        <v>105</v>
      </c>
    </row>
    <row r="167" spans="1:7" s="7" customFormat="1" ht="14.25">
      <c r="A167" s="35"/>
      <c r="B167" s="31" t="s">
        <v>167</v>
      </c>
      <c r="C167" s="32" t="s">
        <v>24</v>
      </c>
      <c r="D167" s="32">
        <v>48</v>
      </c>
      <c r="E167" s="33">
        <f t="shared" si="16"/>
        <v>52.800000000000004</v>
      </c>
      <c r="F167" s="33">
        <f t="shared" si="17"/>
        <v>50.400000000000006</v>
      </c>
      <c r="G167" s="34">
        <v>48</v>
      </c>
    </row>
    <row r="168" spans="1:7" s="7" customFormat="1" ht="14.25">
      <c r="A168" s="102"/>
      <c r="B168" s="31" t="s">
        <v>159</v>
      </c>
      <c r="C168" s="68" t="s">
        <v>24</v>
      </c>
      <c r="D168" s="68">
        <v>48</v>
      </c>
      <c r="E168" s="103">
        <f t="shared" si="16"/>
        <v>94.60000000000001</v>
      </c>
      <c r="F168" s="103">
        <f t="shared" si="17"/>
        <v>90.3</v>
      </c>
      <c r="G168" s="104">
        <v>86</v>
      </c>
    </row>
    <row r="169" spans="1:7" s="7" customFormat="1" ht="14.25">
      <c r="A169" s="102"/>
      <c r="B169" s="31" t="s">
        <v>193</v>
      </c>
      <c r="C169" s="68" t="s">
        <v>24</v>
      </c>
      <c r="D169" s="68">
        <v>48</v>
      </c>
      <c r="E169" s="103">
        <f>G169*1.1</f>
        <v>209.00000000000003</v>
      </c>
      <c r="F169" s="103">
        <f>G169*1.05</f>
        <v>199.5</v>
      </c>
      <c r="G169" s="104">
        <v>190</v>
      </c>
    </row>
    <row r="170" spans="1:7" s="7" customFormat="1" ht="14.25">
      <c r="A170" s="102"/>
      <c r="B170" s="11" t="s">
        <v>201</v>
      </c>
      <c r="C170" s="68" t="s">
        <v>24</v>
      </c>
      <c r="D170" s="68">
        <v>48</v>
      </c>
      <c r="E170" s="103">
        <f>G170*1.1</f>
        <v>157.3</v>
      </c>
      <c r="F170" s="103">
        <f>G170*1.05</f>
        <v>150.15</v>
      </c>
      <c r="G170" s="104">
        <v>143</v>
      </c>
    </row>
    <row r="171" spans="1:7" s="7" customFormat="1" ht="28.5">
      <c r="A171" s="30"/>
      <c r="B171" s="45" t="s">
        <v>158</v>
      </c>
      <c r="C171" s="32" t="s">
        <v>73</v>
      </c>
      <c r="D171" s="88"/>
      <c r="E171" s="33">
        <f t="shared" si="16"/>
        <v>86.9</v>
      </c>
      <c r="F171" s="33">
        <f t="shared" si="17"/>
        <v>82.95</v>
      </c>
      <c r="G171" s="34">
        <v>79</v>
      </c>
    </row>
    <row r="172" spans="1:7" s="7" customFormat="1" ht="14.25">
      <c r="A172" s="137" t="s">
        <v>176</v>
      </c>
      <c r="B172" s="138"/>
      <c r="C172" s="32"/>
      <c r="D172" s="32"/>
      <c r="E172" s="33"/>
      <c r="F172" s="33"/>
      <c r="G172" s="34"/>
    </row>
    <row r="173" spans="1:7" s="7" customFormat="1" ht="14.25">
      <c r="A173" s="20" t="s">
        <v>177</v>
      </c>
      <c r="B173" s="11" t="s">
        <v>178</v>
      </c>
      <c r="C173" s="10" t="s">
        <v>24</v>
      </c>
      <c r="D173" s="10">
        <v>48</v>
      </c>
      <c r="E173" s="17">
        <f>G173*1.1</f>
        <v>69.30000000000001</v>
      </c>
      <c r="F173" s="17">
        <f>G173*1.05</f>
        <v>66.15</v>
      </c>
      <c r="G173" s="18">
        <v>63</v>
      </c>
    </row>
    <row r="174" spans="1:7" s="7" customFormat="1" ht="14.25">
      <c r="A174" s="35"/>
      <c r="B174" s="31" t="s">
        <v>180</v>
      </c>
      <c r="C174" s="32" t="s">
        <v>24</v>
      </c>
      <c r="D174" s="32">
        <v>48</v>
      </c>
      <c r="E174" s="33">
        <f>G174*1.1</f>
        <v>91.30000000000001</v>
      </c>
      <c r="F174" s="33">
        <f>G174*1.05</f>
        <v>87.15</v>
      </c>
      <c r="G174" s="34">
        <v>83</v>
      </c>
    </row>
    <row r="175" spans="1:7" s="7" customFormat="1" ht="14.25">
      <c r="A175" s="137" t="s">
        <v>53</v>
      </c>
      <c r="B175" s="138"/>
      <c r="C175" s="10"/>
      <c r="D175" s="10"/>
      <c r="E175" s="17"/>
      <c r="F175" s="17"/>
      <c r="G175" s="18"/>
    </row>
    <row r="176" spans="1:7" s="7" customFormat="1" ht="14.25">
      <c r="A176" s="35"/>
      <c r="B176" s="31" t="s">
        <v>103</v>
      </c>
      <c r="C176" s="32" t="s">
        <v>24</v>
      </c>
      <c r="D176" s="32">
        <v>56</v>
      </c>
      <c r="E176" s="33">
        <f>G176*1.1</f>
        <v>77</v>
      </c>
      <c r="F176" s="33">
        <f>G176*1.05</f>
        <v>73.5</v>
      </c>
      <c r="G176" s="34">
        <v>70</v>
      </c>
    </row>
    <row r="177" spans="1:7" s="7" customFormat="1" ht="14.25">
      <c r="A177" s="35"/>
      <c r="B177" s="31" t="s">
        <v>69</v>
      </c>
      <c r="C177" s="32" t="s">
        <v>24</v>
      </c>
      <c r="D177" s="32">
        <v>48</v>
      </c>
      <c r="E177" s="33">
        <f>G177*1.1</f>
        <v>60.50000000000001</v>
      </c>
      <c r="F177" s="33">
        <f>G177*1.05</f>
        <v>57.75</v>
      </c>
      <c r="G177" s="34">
        <v>55</v>
      </c>
    </row>
    <row r="178" spans="1:7" s="7" customFormat="1" ht="14.25">
      <c r="A178" s="117" t="s">
        <v>65</v>
      </c>
      <c r="B178" s="118"/>
      <c r="C178" s="10"/>
      <c r="D178" s="21"/>
      <c r="E178" s="25"/>
      <c r="F178" s="25"/>
      <c r="G178" s="26"/>
    </row>
    <row r="179" spans="1:7" s="7" customFormat="1" ht="14.25">
      <c r="A179" s="35"/>
      <c r="B179" s="31" t="s">
        <v>70</v>
      </c>
      <c r="C179" s="32" t="s">
        <v>24</v>
      </c>
      <c r="D179" s="32">
        <v>48</v>
      </c>
      <c r="E179" s="33">
        <f>G179*1.1</f>
        <v>55.00000000000001</v>
      </c>
      <c r="F179" s="33">
        <f>G179*1.05</f>
        <v>52.5</v>
      </c>
      <c r="G179" s="34">
        <v>50</v>
      </c>
    </row>
    <row r="180" spans="1:7" s="7" customFormat="1" ht="15" thickBot="1">
      <c r="A180" s="134" t="s">
        <v>5</v>
      </c>
      <c r="B180" s="135"/>
      <c r="C180" s="135"/>
      <c r="D180" s="135"/>
      <c r="E180" s="135"/>
      <c r="F180" s="135"/>
      <c r="G180" s="136"/>
    </row>
    <row r="181" spans="1:7" s="7" customFormat="1" ht="14.25">
      <c r="A181" s="65" t="s">
        <v>6</v>
      </c>
      <c r="B181" s="71"/>
      <c r="C181" s="72"/>
      <c r="D181" s="72"/>
      <c r="E181" s="73"/>
      <c r="F181" s="73"/>
      <c r="G181" s="74"/>
    </row>
    <row r="182" spans="1:7" s="7" customFormat="1" ht="14.25">
      <c r="A182" s="66"/>
      <c r="B182" s="67" t="s">
        <v>8</v>
      </c>
      <c r="C182" s="68" t="s">
        <v>7</v>
      </c>
      <c r="D182" s="68">
        <v>22</v>
      </c>
      <c r="E182" s="69">
        <f>G182*1.2</f>
        <v>24</v>
      </c>
      <c r="F182" s="69">
        <f>G182*1.1</f>
        <v>22</v>
      </c>
      <c r="G182" s="70">
        <v>20</v>
      </c>
    </row>
    <row r="183" spans="1:7" s="7" customFormat="1" ht="14.25">
      <c r="A183" s="53"/>
      <c r="B183" s="67" t="s">
        <v>153</v>
      </c>
      <c r="C183" s="68" t="s">
        <v>7</v>
      </c>
      <c r="D183" s="68">
        <v>18</v>
      </c>
      <c r="E183" s="69">
        <f>G183*1.2</f>
        <v>33.6</v>
      </c>
      <c r="F183" s="69">
        <f>G183*1.1</f>
        <v>30.800000000000004</v>
      </c>
      <c r="G183" s="70">
        <v>28</v>
      </c>
    </row>
    <row r="184" spans="1:7" s="7" customFormat="1" ht="14.25">
      <c r="A184" s="53"/>
      <c r="B184" s="67" t="s">
        <v>120</v>
      </c>
      <c r="C184" s="68" t="s">
        <v>7</v>
      </c>
      <c r="D184" s="68">
        <v>18</v>
      </c>
      <c r="E184" s="69">
        <f>G184*1.2</f>
        <v>34.8</v>
      </c>
      <c r="F184" s="69">
        <f>G184*1.1</f>
        <v>31.900000000000002</v>
      </c>
      <c r="G184" s="70">
        <v>29</v>
      </c>
    </row>
    <row r="185" spans="1:7" s="7" customFormat="1" ht="14.25">
      <c r="A185" s="53"/>
      <c r="B185" s="67" t="s">
        <v>119</v>
      </c>
      <c r="C185" s="68" t="s">
        <v>7</v>
      </c>
      <c r="D185" s="68">
        <v>16</v>
      </c>
      <c r="E185" s="69">
        <f>G185*1.2</f>
        <v>42</v>
      </c>
      <c r="F185" s="69">
        <f>G185*1.1</f>
        <v>38.5</v>
      </c>
      <c r="G185" s="70">
        <v>35</v>
      </c>
    </row>
    <row r="186" spans="1:7" s="7" customFormat="1" ht="14.25">
      <c r="A186" s="53"/>
      <c r="B186" s="96" t="s">
        <v>166</v>
      </c>
      <c r="C186" s="97" t="s">
        <v>7</v>
      </c>
      <c r="D186" s="97"/>
      <c r="E186" s="98">
        <f>G186*1.2</f>
        <v>588</v>
      </c>
      <c r="F186" s="98">
        <f>G186*1.1</f>
        <v>539</v>
      </c>
      <c r="G186" s="99">
        <v>490</v>
      </c>
    </row>
    <row r="187" spans="1:7" s="7" customFormat="1" ht="14.25">
      <c r="A187" s="35" t="s">
        <v>9</v>
      </c>
      <c r="B187" s="49"/>
      <c r="C187" s="50"/>
      <c r="D187" s="50"/>
      <c r="E187" s="51"/>
      <c r="F187" s="51"/>
      <c r="G187" s="52"/>
    </row>
    <row r="188" spans="1:7" s="7" customFormat="1" ht="14.25">
      <c r="A188" s="27"/>
      <c r="B188" s="11" t="s">
        <v>10</v>
      </c>
      <c r="C188" s="10" t="s">
        <v>7</v>
      </c>
      <c r="D188" s="10">
        <v>75</v>
      </c>
      <c r="E188" s="25">
        <f>G188*1.1</f>
        <v>5.2250000000000005</v>
      </c>
      <c r="F188" s="25">
        <f>G188*1.05</f>
        <v>4.9875</v>
      </c>
      <c r="G188" s="26">
        <v>4.75</v>
      </c>
    </row>
    <row r="189" spans="1:7" s="7" customFormat="1" ht="14.25">
      <c r="A189" s="53"/>
      <c r="B189" s="31" t="s">
        <v>11</v>
      </c>
      <c r="C189" s="32" t="s">
        <v>7</v>
      </c>
      <c r="D189" s="32">
        <v>50</v>
      </c>
      <c r="E189" s="41">
        <f>G189*1.1</f>
        <v>10.450000000000001</v>
      </c>
      <c r="F189" s="41">
        <f>G189*1.05</f>
        <v>9.975</v>
      </c>
      <c r="G189" s="42">
        <v>9.5</v>
      </c>
    </row>
    <row r="190" spans="1:7" s="7" customFormat="1" ht="14.25">
      <c r="A190" s="27"/>
      <c r="B190" s="11" t="s">
        <v>12</v>
      </c>
      <c r="C190" s="10" t="s">
        <v>7</v>
      </c>
      <c r="D190" s="10">
        <v>25</v>
      </c>
      <c r="E190" s="41">
        <f>G190*1.1</f>
        <v>31.35</v>
      </c>
      <c r="F190" s="25">
        <f>G190*1.05</f>
        <v>29.925</v>
      </c>
      <c r="G190" s="26">
        <v>28.5</v>
      </c>
    </row>
    <row r="191" spans="1:7" s="7" customFormat="1" ht="14.25">
      <c r="A191" s="53"/>
      <c r="B191" s="31" t="s">
        <v>13</v>
      </c>
      <c r="C191" s="32" t="s">
        <v>7</v>
      </c>
      <c r="D191" s="32">
        <v>60</v>
      </c>
      <c r="E191" s="25">
        <f>G191*1.1</f>
        <v>18.700000000000003</v>
      </c>
      <c r="F191" s="41">
        <f>G191*1.05</f>
        <v>17.85</v>
      </c>
      <c r="G191" s="42">
        <v>17</v>
      </c>
    </row>
    <row r="192" spans="1:7" s="7" customFormat="1" ht="6" customHeight="1">
      <c r="A192" s="46"/>
      <c r="B192" s="31"/>
      <c r="C192" s="32"/>
      <c r="D192" s="32"/>
      <c r="E192" s="47"/>
      <c r="F192" s="47"/>
      <c r="G192" s="48"/>
    </row>
    <row r="193" spans="1:7" s="7" customFormat="1" ht="14.25">
      <c r="A193" s="27"/>
      <c r="B193" s="11" t="s">
        <v>90</v>
      </c>
      <c r="C193" s="10" t="s">
        <v>7</v>
      </c>
      <c r="D193" s="10">
        <v>60</v>
      </c>
      <c r="E193" s="25">
        <f>G193*1.1</f>
        <v>8.8</v>
      </c>
      <c r="F193" s="25">
        <f>G193*1.05</f>
        <v>8.4</v>
      </c>
      <c r="G193" s="26">
        <v>8</v>
      </c>
    </row>
    <row r="194" spans="1:7" s="7" customFormat="1" ht="14.25">
      <c r="A194" s="53"/>
      <c r="B194" s="31" t="s">
        <v>91</v>
      </c>
      <c r="C194" s="32" t="s">
        <v>7</v>
      </c>
      <c r="D194" s="32">
        <v>60</v>
      </c>
      <c r="E194" s="41">
        <f>G194*1.1</f>
        <v>17.6</v>
      </c>
      <c r="F194" s="41">
        <f>G194*1.05</f>
        <v>16.8</v>
      </c>
      <c r="G194" s="42">
        <v>16</v>
      </c>
    </row>
    <row r="195" spans="1:7" s="7" customFormat="1" ht="14.25">
      <c r="A195" s="27"/>
      <c r="B195" s="11" t="s">
        <v>92</v>
      </c>
      <c r="C195" s="10" t="s">
        <v>7</v>
      </c>
      <c r="D195" s="10">
        <v>20</v>
      </c>
      <c r="E195" s="25">
        <f>G195*1.1</f>
        <v>52.800000000000004</v>
      </c>
      <c r="F195" s="25">
        <f>G195*1.05</f>
        <v>50.400000000000006</v>
      </c>
      <c r="G195" s="26">
        <v>48</v>
      </c>
    </row>
    <row r="196" spans="1:7" s="7" customFormat="1" ht="14.25">
      <c r="A196" s="53"/>
      <c r="B196" s="31" t="s">
        <v>93</v>
      </c>
      <c r="C196" s="32" t="s">
        <v>7</v>
      </c>
      <c r="D196" s="32">
        <v>25</v>
      </c>
      <c r="E196" s="41">
        <f>G196*1.1</f>
        <v>39.6</v>
      </c>
      <c r="F196" s="41">
        <f>G196*1.05</f>
        <v>37.800000000000004</v>
      </c>
      <c r="G196" s="42">
        <v>36</v>
      </c>
    </row>
    <row r="197" spans="1:7" s="7" customFormat="1" ht="6.75" customHeight="1">
      <c r="A197" s="53"/>
      <c r="B197" s="31"/>
      <c r="C197" s="32"/>
      <c r="D197" s="32"/>
      <c r="E197" s="41"/>
      <c r="F197" s="41"/>
      <c r="G197" s="42"/>
    </row>
    <row r="198" spans="1:7" s="7" customFormat="1" ht="14.25">
      <c r="A198" s="27"/>
      <c r="B198" s="92" t="s">
        <v>123</v>
      </c>
      <c r="C198" s="10" t="s">
        <v>7</v>
      </c>
      <c r="D198" s="10">
        <v>60</v>
      </c>
      <c r="E198" s="25">
        <f>G198*1.1</f>
        <v>13.750000000000002</v>
      </c>
      <c r="F198" s="25">
        <f>G198*1.05</f>
        <v>13.125</v>
      </c>
      <c r="G198" s="26">
        <v>12.5</v>
      </c>
    </row>
    <row r="199" spans="1:7" s="7" customFormat="1" ht="14.25">
      <c r="A199" s="53"/>
      <c r="B199" s="92" t="s">
        <v>122</v>
      </c>
      <c r="C199" s="32" t="s">
        <v>7</v>
      </c>
      <c r="D199" s="32">
        <v>60</v>
      </c>
      <c r="E199" s="41">
        <f>G199*1.1</f>
        <v>27.500000000000004</v>
      </c>
      <c r="F199" s="41">
        <f>G199*1.05</f>
        <v>26.25</v>
      </c>
      <c r="G199" s="42">
        <v>25</v>
      </c>
    </row>
    <row r="200" spans="1:7" s="7" customFormat="1" ht="14.25">
      <c r="A200" s="27"/>
      <c r="B200" s="92" t="s">
        <v>121</v>
      </c>
      <c r="C200" s="10" t="s">
        <v>7</v>
      </c>
      <c r="D200" s="10">
        <v>20</v>
      </c>
      <c r="E200" s="25">
        <f>G200*1.1</f>
        <v>82.5</v>
      </c>
      <c r="F200" s="25">
        <f>G200*1.05</f>
        <v>78.75</v>
      </c>
      <c r="G200" s="26">
        <v>75</v>
      </c>
    </row>
    <row r="201" spans="1:7" s="7" customFormat="1" ht="15" thickBot="1">
      <c r="A201" s="53"/>
      <c r="B201" s="91" t="s">
        <v>124</v>
      </c>
      <c r="C201" s="32" t="s">
        <v>7</v>
      </c>
      <c r="D201" s="32">
        <v>25</v>
      </c>
      <c r="E201" s="41">
        <f>G201*1.1</f>
        <v>55.00000000000001</v>
      </c>
      <c r="F201" s="41">
        <f>G201*1.05</f>
        <v>52.5</v>
      </c>
      <c r="G201" s="42">
        <v>50</v>
      </c>
    </row>
    <row r="202" spans="1:7" s="7" customFormat="1" ht="15" thickBot="1">
      <c r="A202" s="129" t="s">
        <v>16</v>
      </c>
      <c r="B202" s="130"/>
      <c r="C202" s="130"/>
      <c r="D202" s="130"/>
      <c r="E202" s="130"/>
      <c r="F202" s="130"/>
      <c r="G202" s="131"/>
    </row>
    <row r="203" spans="1:7" s="7" customFormat="1" ht="12.75" customHeight="1">
      <c r="A203" s="132" t="s">
        <v>16</v>
      </c>
      <c r="B203" s="133"/>
      <c r="C203" s="80"/>
      <c r="D203" s="80"/>
      <c r="E203" s="80"/>
      <c r="F203" s="80"/>
      <c r="G203" s="81"/>
    </row>
    <row r="204" spans="1:7" s="7" customFormat="1" ht="15">
      <c r="A204" s="54"/>
      <c r="B204" s="55" t="s">
        <v>56</v>
      </c>
      <c r="C204" s="56" t="s">
        <v>7</v>
      </c>
      <c r="D204" s="57">
        <v>2</v>
      </c>
      <c r="E204" s="58">
        <f>G204*1.1</f>
        <v>253.00000000000003</v>
      </c>
      <c r="F204" s="58">
        <f>G204*1.05</f>
        <v>241.5</v>
      </c>
      <c r="G204" s="59">
        <v>230</v>
      </c>
    </row>
    <row r="205" spans="1:7" s="7" customFormat="1" ht="15">
      <c r="A205" s="54"/>
      <c r="B205" s="55" t="s">
        <v>205</v>
      </c>
      <c r="C205" s="56" t="s">
        <v>7</v>
      </c>
      <c r="D205" s="57">
        <v>2</v>
      </c>
      <c r="E205" s="58">
        <f>G205*1.1</f>
        <v>253.00000000000003</v>
      </c>
      <c r="F205" s="58">
        <f>G205*1.05</f>
        <v>241.5</v>
      </c>
      <c r="G205" s="59">
        <v>230</v>
      </c>
    </row>
    <row r="206" spans="1:7" s="7" customFormat="1" ht="14.25">
      <c r="A206" s="117" t="s">
        <v>17</v>
      </c>
      <c r="B206" s="118"/>
      <c r="C206" s="10"/>
      <c r="D206" s="9"/>
      <c r="E206" s="17"/>
      <c r="F206" s="17"/>
      <c r="G206" s="18"/>
    </row>
    <row r="207" spans="1:7" s="7" customFormat="1" ht="15" thickBot="1">
      <c r="A207" s="82"/>
      <c r="B207" s="83" t="s">
        <v>75</v>
      </c>
      <c r="C207" s="84" t="s">
        <v>7</v>
      </c>
      <c r="D207" s="85">
        <v>25</v>
      </c>
      <c r="E207" s="86">
        <f>G207*1.1</f>
        <v>17.6</v>
      </c>
      <c r="F207" s="86">
        <f>G207*1.05</f>
        <v>16.8</v>
      </c>
      <c r="G207" s="87">
        <v>16</v>
      </c>
    </row>
  </sheetData>
  <sheetProtection selectLockedCells="1" selectUnlockedCells="1"/>
  <mergeCells count="32">
    <mergeCell ref="A172:B172"/>
    <mergeCell ref="A131:B131"/>
    <mergeCell ref="A37:B37"/>
    <mergeCell ref="A123:G123"/>
    <mergeCell ref="A83:G83"/>
    <mergeCell ref="A125:G125"/>
    <mergeCell ref="A146:B146"/>
    <mergeCell ref="A41:B41"/>
    <mergeCell ref="A154:B154"/>
    <mergeCell ref="A8:B8"/>
    <mergeCell ref="A14:B14"/>
    <mergeCell ref="A128:G128"/>
    <mergeCell ref="A66:G66"/>
    <mergeCell ref="A97:B97"/>
    <mergeCell ref="A84:B84"/>
    <mergeCell ref="A109:G109"/>
    <mergeCell ref="A95:B95"/>
    <mergeCell ref="A129:B129"/>
    <mergeCell ref="A206:B206"/>
    <mergeCell ref="A178:B178"/>
    <mergeCell ref="A202:G202"/>
    <mergeCell ref="A203:B203"/>
    <mergeCell ref="A180:G180"/>
    <mergeCell ref="A175:B175"/>
    <mergeCell ref="A7:G7"/>
    <mergeCell ref="A43:B43"/>
    <mergeCell ref="A1:G1"/>
    <mergeCell ref="B5:B6"/>
    <mergeCell ref="C5:C6"/>
    <mergeCell ref="D5:D6"/>
    <mergeCell ref="E5:G5"/>
    <mergeCell ref="A5:A6"/>
  </mergeCells>
  <hyperlinks>
    <hyperlink ref="C4" r:id="rId1" display="www.veles.prom.ua"/>
  </hyperlinks>
  <printOptions/>
  <pageMargins left="0.54" right="0.2362204724409449" top="0.17" bottom="0.15748031496062992" header="0.18" footer="0.18"/>
  <pageSetup fitToHeight="2" fitToWidth="1" horizontalDpi="300" verticalDpi="3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Home</cp:lastModifiedBy>
  <cp:lastPrinted>2016-10-07T12:18:08Z</cp:lastPrinted>
  <dcterms:created xsi:type="dcterms:W3CDTF">2011-02-14T21:50:44Z</dcterms:created>
  <dcterms:modified xsi:type="dcterms:W3CDTF">2017-02-12T21:45:42Z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