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tabRatio="615" activeTab="0"/>
  </bookViews>
  <sheets>
    <sheet name="масла, автохимия, смазки" sheetId="1" r:id="rId1"/>
  </sheets>
  <definedNames/>
  <calcPr fullCalcOnLoad="1" refMode="R1C1"/>
</workbook>
</file>

<file path=xl/sharedStrings.xml><?xml version="1.0" encoding="utf-8"?>
<sst xmlns="http://schemas.openxmlformats.org/spreadsheetml/2006/main" count="611" uniqueCount="255">
  <si>
    <t>Наименование</t>
  </si>
  <si>
    <t>Фасовка</t>
  </si>
  <si>
    <t>Автохимия</t>
  </si>
  <si>
    <t>Вмест</t>
  </si>
  <si>
    <t>Crystal -20 (стеклоомывательная жидкость)</t>
  </si>
  <si>
    <t>тн.</t>
  </si>
  <si>
    <t>Crystal -2 (стеклоомывательная жидкость)</t>
  </si>
  <si>
    <t>Трансмиссионные масла для всех видов техники</t>
  </si>
  <si>
    <t>Моторные масла для малой техники (водного, мото транспорта)</t>
  </si>
  <si>
    <t>шт.</t>
  </si>
  <si>
    <t>описание</t>
  </si>
  <si>
    <t>CLASSIC</t>
  </si>
  <si>
    <t>HM-32</t>
  </si>
  <si>
    <t>HM-46</t>
  </si>
  <si>
    <t>HM-68</t>
  </si>
  <si>
    <t>HM-100</t>
  </si>
  <si>
    <t>HM-150</t>
  </si>
  <si>
    <t>просушенное</t>
  </si>
  <si>
    <t>OPTIMAL</t>
  </si>
  <si>
    <t>HP-DIESEL</t>
  </si>
  <si>
    <t>TRUCK-DIESEL</t>
  </si>
  <si>
    <t>GRAND-DIESEL</t>
  </si>
  <si>
    <t>EXTRA-DIESEL</t>
  </si>
  <si>
    <t>TURBO-DIESEL</t>
  </si>
  <si>
    <t>API GL-4</t>
  </si>
  <si>
    <t>API GL-5</t>
  </si>
  <si>
    <t>PREMIUM</t>
  </si>
  <si>
    <t>STANDARD</t>
  </si>
  <si>
    <t>Стандарт, название</t>
  </si>
  <si>
    <t>GAS OiL</t>
  </si>
  <si>
    <t>Моторные масла для частного и легкового автотранспорта (PVL)</t>
  </si>
  <si>
    <t>Моторные масла для коммерческого автотранспорта (CVL)</t>
  </si>
  <si>
    <t>Агринол 5W-40 SL/CF</t>
  </si>
  <si>
    <t>Агринол 10W-40 SL/CF</t>
  </si>
  <si>
    <t>Агринол 10W-40 SG/CD</t>
  </si>
  <si>
    <t>Агринол 10W-40 SG/CD TAXI</t>
  </si>
  <si>
    <t>Агринол 15W-40 SF/CC</t>
  </si>
  <si>
    <t>Агринол 20W-50 SF/CC</t>
  </si>
  <si>
    <t>Агринол 10W-40 CI-4</t>
  </si>
  <si>
    <t>Агринол 10W-40 CG-4/SJ</t>
  </si>
  <si>
    <t>Агринол 10W-40 CF-4/SH</t>
  </si>
  <si>
    <t>Агринол 15W-40 CI-4</t>
  </si>
  <si>
    <t>Агринол 15W-40 CH-4/SJ</t>
  </si>
  <si>
    <t>Агринол 15W-40 CG-4/SJ</t>
  </si>
  <si>
    <t>Агринол 15W-40 CF-4/SG</t>
  </si>
  <si>
    <t>МТ-16п</t>
  </si>
  <si>
    <t>МС-20</t>
  </si>
  <si>
    <t>М-8В</t>
  </si>
  <si>
    <t>М-10Г2к</t>
  </si>
  <si>
    <t>М-10ДМ</t>
  </si>
  <si>
    <t>М10Г2ЦС</t>
  </si>
  <si>
    <t>М14Г2ЦС</t>
  </si>
  <si>
    <t>М16Г2ЦС</t>
  </si>
  <si>
    <t>Agrinol Aqua Moto 2T  (Semisynt)</t>
  </si>
  <si>
    <t>Agrinol Moto Racer 2T  (Mineral)</t>
  </si>
  <si>
    <t>Agrinol Moto Drive 2T  (Semisynt)</t>
  </si>
  <si>
    <t>Agrinol Moto Drive 4T  (Semisynt)</t>
  </si>
  <si>
    <t xml:space="preserve">CLASSIC SAE 80W-90 </t>
  </si>
  <si>
    <t>SILVER SAE 85W-90</t>
  </si>
  <si>
    <t>GOLD SAE 80W-90</t>
  </si>
  <si>
    <t>PLATINUM SAE 75W-90</t>
  </si>
  <si>
    <t>ATF IID</t>
  </si>
  <si>
    <t>ATF III</t>
  </si>
  <si>
    <t>ТАД-17и</t>
  </si>
  <si>
    <t>ТАп-15В</t>
  </si>
  <si>
    <t>Агринол ВМГЗ</t>
  </si>
  <si>
    <t>Агринол МГЕ-46В</t>
  </si>
  <si>
    <t>Агринол МГЕ-10А</t>
  </si>
  <si>
    <t>Агринол МГЕ-68В</t>
  </si>
  <si>
    <t>Hуdroil НМ-10</t>
  </si>
  <si>
    <t>Hуdroil НМ-22</t>
  </si>
  <si>
    <t>Hуdroil НМ-32</t>
  </si>
  <si>
    <t>Hуdroil НМ-46</t>
  </si>
  <si>
    <t>Hуdroil НМ-68</t>
  </si>
  <si>
    <t>Агринол А, гидромасло</t>
  </si>
  <si>
    <t>К-12</t>
  </si>
  <si>
    <t>К-19</t>
  </si>
  <si>
    <t>КС-19</t>
  </si>
  <si>
    <t>ХА-30</t>
  </si>
  <si>
    <t>ХФ 22-24</t>
  </si>
  <si>
    <t>Агринол МГД-14м</t>
  </si>
  <si>
    <t xml:space="preserve">Агринол АМТ-300 </t>
  </si>
  <si>
    <t>масло турбинное Тп-30</t>
  </si>
  <si>
    <t>масло трансформаторное Т-1500</t>
  </si>
  <si>
    <t>масло консервационное К-17</t>
  </si>
  <si>
    <t>масло приборное МВП</t>
  </si>
  <si>
    <t>СОЖ МР-7в</t>
  </si>
  <si>
    <t>эмульсол Агринол ЭКС-5</t>
  </si>
  <si>
    <t>эмульсол Агринол ЭТ-2У</t>
  </si>
  <si>
    <t>Агринол ВМ-4</t>
  </si>
  <si>
    <t>Моторные масла для автотранспорта (ГОСТ)</t>
  </si>
  <si>
    <t xml:space="preserve">ТОСОЛ  ТА </t>
  </si>
  <si>
    <t>(-21С)</t>
  </si>
  <si>
    <t>ТОСОЛ  А-40</t>
  </si>
  <si>
    <t>(-38С)</t>
  </si>
  <si>
    <t>Агринол Униол-2М-2</t>
  </si>
  <si>
    <t>Агринол Солидол Ж-2</t>
  </si>
  <si>
    <t>Агринол Графитная</t>
  </si>
  <si>
    <t>Литол-24</t>
  </si>
  <si>
    <t>Агринол ШРБ-4</t>
  </si>
  <si>
    <t>Агринол ШРУС-4</t>
  </si>
  <si>
    <t>Агринол Фиол-1</t>
  </si>
  <si>
    <t>Агринол Фиол-2</t>
  </si>
  <si>
    <t>Агринол Фиол-2У</t>
  </si>
  <si>
    <t>Агринол 1-13</t>
  </si>
  <si>
    <t>Агринол N158</t>
  </si>
  <si>
    <t>Ligrease EP-2</t>
  </si>
  <si>
    <t>ЦИАТИМ-201</t>
  </si>
  <si>
    <t>ЦИАТИМ-221</t>
  </si>
  <si>
    <t>Агринол ИГП-18</t>
  </si>
  <si>
    <t>Агринол ИГП-30</t>
  </si>
  <si>
    <t>Агринол ИГП-38</t>
  </si>
  <si>
    <t>Агринол ИГП-49</t>
  </si>
  <si>
    <t>Агринол ИГП-72</t>
  </si>
  <si>
    <t>Агринол ИГП-91</t>
  </si>
  <si>
    <t>И-20А</t>
  </si>
  <si>
    <t>И-30А</t>
  </si>
  <si>
    <t>И-40А</t>
  </si>
  <si>
    <t>И-50А</t>
  </si>
  <si>
    <t>ТСп-15К</t>
  </si>
  <si>
    <t xml:space="preserve"> (-30С)</t>
  </si>
  <si>
    <t>ТОСОЛ  -30</t>
  </si>
  <si>
    <t>(-20С)</t>
  </si>
  <si>
    <t>(-2С)</t>
  </si>
  <si>
    <t>SAE 85W-90, API GL-5</t>
  </si>
  <si>
    <t>SAE 90,            API GL-3</t>
  </si>
  <si>
    <t xml:space="preserve">  М-14В2</t>
  </si>
  <si>
    <t>Агринол Пушечная</t>
  </si>
  <si>
    <t>масло цилиндровое Ц-52</t>
  </si>
  <si>
    <t>SAE-40, API TC</t>
  </si>
  <si>
    <t>SAE-20, API TC</t>
  </si>
  <si>
    <t>SAE-20</t>
  </si>
  <si>
    <t>Прочие масла, жидкости, средства</t>
  </si>
  <si>
    <t>масло турбинное Тп-22</t>
  </si>
  <si>
    <t>масло турбинное Тп-22с</t>
  </si>
  <si>
    <t>Агринол Униол-2М-1</t>
  </si>
  <si>
    <t>Агринол Графитол</t>
  </si>
  <si>
    <t>ЦИАТИМ-203</t>
  </si>
  <si>
    <t>ЦИАТИМ-205</t>
  </si>
  <si>
    <t>ЦИАТИМ-208</t>
  </si>
  <si>
    <t>Формовочное масло AFormoil Light 10</t>
  </si>
  <si>
    <t>Формовочное масло AFormoil Light 22</t>
  </si>
  <si>
    <t>Формовочное масло AFormoil Heavy 150</t>
  </si>
  <si>
    <t>Трансол-100А</t>
  </si>
  <si>
    <t>Трансол-200А</t>
  </si>
  <si>
    <t>Агринол Торсиол-35Б/1</t>
  </si>
  <si>
    <t>ВНИИ НП-207</t>
  </si>
  <si>
    <t>ВНИИ НП-242</t>
  </si>
  <si>
    <t>Агринол Торсиол-35Б/2</t>
  </si>
  <si>
    <t>A-MATIC PLUS</t>
  </si>
  <si>
    <t>A-MATIC</t>
  </si>
  <si>
    <t>Индустриально-гидравлические масла (ГОСТ, Стандарт)</t>
  </si>
  <si>
    <t>Гидравлические масла, общего и специального назначения</t>
  </si>
  <si>
    <t>ХФ 12-16</t>
  </si>
  <si>
    <t>Агринол МГП-10, для амортизаторов</t>
  </si>
  <si>
    <t>АМГ-10</t>
  </si>
  <si>
    <t>ГОСТ</t>
  </si>
  <si>
    <t>Sliding GR 2</t>
  </si>
  <si>
    <t>СОЖ Агринол Аквол-2</t>
  </si>
  <si>
    <t>ВНИИ НП-210</t>
  </si>
  <si>
    <t>Агринол ВМ-1</t>
  </si>
  <si>
    <t>Агринол ВМ-3</t>
  </si>
  <si>
    <t>Агринол ВМ-6</t>
  </si>
  <si>
    <t>Агринол I-HG-B-32</t>
  </si>
  <si>
    <t>Агринол I-HG-B-46</t>
  </si>
  <si>
    <t>СМАЗКИ, ПАСТЫ</t>
  </si>
  <si>
    <t>Li</t>
  </si>
  <si>
    <t>Ca, NLGI 2/3</t>
  </si>
  <si>
    <t>Ca, NLGI 2</t>
  </si>
  <si>
    <t>Li, NLGI 3</t>
  </si>
  <si>
    <t>Li+EP, NLGI 2</t>
  </si>
  <si>
    <t>Li, NLGI 2</t>
  </si>
  <si>
    <t>Li, NLGI 1</t>
  </si>
  <si>
    <t>K-Li, NLGI 1/2</t>
  </si>
  <si>
    <t>Na-Ca, NLGI 3/4</t>
  </si>
  <si>
    <t>K-Li, NLGI 2</t>
  </si>
  <si>
    <t>NLGI 5</t>
  </si>
  <si>
    <t>Ca, NLGI 1</t>
  </si>
  <si>
    <t>K-Ca, NLGI 1/2</t>
  </si>
  <si>
    <t>NLGI 3</t>
  </si>
  <si>
    <t>NLGI 1</t>
  </si>
  <si>
    <t>NLGI 5/6</t>
  </si>
  <si>
    <t>NLGI 2</t>
  </si>
  <si>
    <t>K-Ca</t>
  </si>
  <si>
    <t>DIESEL</t>
  </si>
  <si>
    <t>MARINE</t>
  </si>
  <si>
    <t>Агринол Канатная 39у</t>
  </si>
  <si>
    <t>М-8Г2к</t>
  </si>
  <si>
    <t>ГТ-50А</t>
  </si>
  <si>
    <t>Компрессорные, Энергетические масла</t>
  </si>
  <si>
    <t>Агринол МС-8п</t>
  </si>
  <si>
    <t>М-8ДМ</t>
  </si>
  <si>
    <t>Агринол Термол 1</t>
  </si>
  <si>
    <t>NLGI 1/2</t>
  </si>
  <si>
    <t>NLGI 0/1</t>
  </si>
  <si>
    <t>Агринол Арматол-238</t>
  </si>
  <si>
    <t>Агринол Термол 2</t>
  </si>
  <si>
    <t>кг./шт.</t>
  </si>
  <si>
    <r>
      <t xml:space="preserve">Агринол 15W-40 CD </t>
    </r>
    <r>
      <rPr>
        <sz val="10"/>
        <rFont val="Arial Cyr"/>
        <family val="0"/>
      </rPr>
      <t>(SG/CD)</t>
    </r>
  </si>
  <si>
    <t>туба п/э. 100 ml - NEW</t>
  </si>
  <si>
    <t>(-36С)</t>
  </si>
  <si>
    <t>ведро мет. 3,3дм</t>
  </si>
  <si>
    <t>ведро мет. 2,5дм</t>
  </si>
  <si>
    <r>
      <t>Нигрол-З (</t>
    </r>
    <r>
      <rPr>
        <b/>
        <sz val="12"/>
        <rFont val="Arial Cyr"/>
        <family val="0"/>
      </rPr>
      <t>NEW!)</t>
    </r>
  </si>
  <si>
    <t>Нигрол-Л</t>
  </si>
  <si>
    <t>SAE 90, GL-1</t>
  </si>
  <si>
    <t>SAE 90-140,        GL-1</t>
  </si>
  <si>
    <r>
      <t>Агринол 10W-40 SL/CF TAXI (</t>
    </r>
    <r>
      <rPr>
        <b/>
        <sz val="12"/>
        <rFont val="Arial Cyr"/>
        <family val="0"/>
      </rPr>
      <t>NEW!)</t>
    </r>
    <r>
      <rPr>
        <b/>
        <sz val="10"/>
        <rFont val="Arial Cyr"/>
        <family val="0"/>
      </rPr>
      <t xml:space="preserve"> Winter</t>
    </r>
  </si>
  <si>
    <t>PREMIUM-DIESEL</t>
  </si>
  <si>
    <t>ОКБ 122-7</t>
  </si>
  <si>
    <t>Гидромасло Р</t>
  </si>
  <si>
    <t>Смазка ЖД марка А</t>
  </si>
  <si>
    <t>Смазка ЖД марка Б</t>
  </si>
  <si>
    <t>ИТД - 68</t>
  </si>
  <si>
    <t>ИТД -460</t>
  </si>
  <si>
    <t>ИТД -680</t>
  </si>
  <si>
    <t>ИТД -320</t>
  </si>
  <si>
    <t>SAE 10w-40
API SJ,SG</t>
  </si>
  <si>
    <t>спец</t>
  </si>
  <si>
    <t xml:space="preserve">    Агринол ЖРО</t>
  </si>
  <si>
    <t>МАСТИКА автомобильная антикоррозионная</t>
  </si>
  <si>
    <t>эмульсол Агринол ОМ</t>
  </si>
  <si>
    <t xml:space="preserve">ТОСОЛ  А-38 GLight </t>
  </si>
  <si>
    <t>Агринол 5W-40 CG-4/SJ</t>
  </si>
  <si>
    <t>GROUND</t>
  </si>
  <si>
    <t>CB</t>
  </si>
  <si>
    <t>SD/CB</t>
  </si>
  <si>
    <t>K-Ba</t>
  </si>
  <si>
    <t>канистра п. 4л</t>
  </si>
  <si>
    <t>канистра п. 1л</t>
  </si>
  <si>
    <t>бочка 208л</t>
  </si>
  <si>
    <t>бочка 208лs 60дм</t>
  </si>
  <si>
    <t>канистра п. 5л</t>
  </si>
  <si>
    <t>канистра п. 20л</t>
  </si>
  <si>
    <t>канистра п. 10л</t>
  </si>
  <si>
    <t>бутылка п. 3л</t>
  </si>
  <si>
    <t>бочка 200л</t>
  </si>
  <si>
    <t>барабан мет. 20л</t>
  </si>
  <si>
    <t>ведро п. 10л</t>
  </si>
  <si>
    <t>ведро п. 5л</t>
  </si>
  <si>
    <t>ведро мет. 3л - NEW!</t>
  </si>
  <si>
    <t>банка мет. 1,0л</t>
  </si>
  <si>
    <t xml:space="preserve">банка мет. 1,0л </t>
  </si>
  <si>
    <t>банка мет. 0,5л</t>
  </si>
  <si>
    <t>еврокартуш п/э. 0,45л</t>
  </si>
  <si>
    <t xml:space="preserve">еврокартуш п/э. 0,45л </t>
  </si>
  <si>
    <t>картридж п/э. 0,31л</t>
  </si>
  <si>
    <t>туба п/э. 0,15л</t>
  </si>
  <si>
    <t>ведро мет. 3л - NEW</t>
  </si>
  <si>
    <t>туба п/э. 0,2л</t>
  </si>
  <si>
    <t>барабан м. 20л</t>
  </si>
  <si>
    <t>Литры</t>
  </si>
  <si>
    <t>Цены указаны в грн. за единицу продукции.</t>
  </si>
  <si>
    <t>Цена за единицу продукции.</t>
  </si>
  <si>
    <t>Специальная цена (крупный опт)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</si>
</sst>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"/>
    <numFmt numFmtId="181" formatCode="0.00000"/>
    <numFmt numFmtId="182" formatCode="0.0000"/>
    <numFmt numFmtId="183" formatCode="0.000"/>
    <numFmt numFmtId="184" formatCode="[$-FC19]d\ mmmm\ yyyy\ &quot;г.&quot;"/>
    <numFmt numFmtId="185" formatCode="[$-419]mmmm\ yyyy;@"/>
    <numFmt numFmtId="186" formatCode="0.0%"/>
    <numFmt numFmtId="187" formatCode="0.000%"/>
    <numFmt numFmtId="188" formatCode="0.0000%"/>
    <numFmt numFmtId="189" formatCode="#,##0.0"/>
    <numFmt numFmtId="190" formatCode="0.000000"/>
    <numFmt numFmtId="191" formatCode="0.0000000"/>
  </numFmts>
  <fonts count="48">
    <font>
      <sz val="10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b/>
      <sz val="10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9"/>
      <color indexed="8"/>
      <name val="Arial"/>
      <family val="2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indent="1"/>
    </xf>
    <xf numFmtId="3" fontId="0" fillId="0" borderId="10" xfId="0" applyNumberForma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indent="1"/>
    </xf>
    <xf numFmtId="0" fontId="5" fillId="33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2" fillId="35" borderId="11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5" fillId="36" borderId="10" xfId="0" applyFont="1" applyFill="1" applyBorder="1" applyAlignment="1">
      <alignment horizontal="left" vertical="center" wrapText="1" indent="1"/>
    </xf>
    <xf numFmtId="2" fontId="5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36" borderId="10" xfId="0" applyFont="1" applyFill="1" applyBorder="1" applyAlignment="1">
      <alignment/>
    </xf>
    <xf numFmtId="0" fontId="11" fillId="36" borderId="10" xfId="0" applyFont="1" applyFill="1" applyBorder="1" applyAlignment="1">
      <alignment horizontal="center"/>
    </xf>
    <xf numFmtId="0" fontId="14" fillId="37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4" fontId="0" fillId="0" borderId="14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2" fillId="35" borderId="15" xfId="0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1" fillId="0" borderId="0" xfId="0" applyFont="1" applyBorder="1" applyAlignment="1">
      <alignment horizontal="center"/>
    </xf>
    <xf numFmtId="0" fontId="5" fillId="38" borderId="10" xfId="0" applyFont="1" applyFill="1" applyBorder="1" applyAlignment="1">
      <alignment horizontal="center" vertical="top" wrapText="1"/>
    </xf>
    <xf numFmtId="4" fontId="0" fillId="38" borderId="10" xfId="0" applyNumberFormat="1" applyFill="1" applyBorder="1" applyAlignment="1">
      <alignment/>
    </xf>
    <xf numFmtId="0" fontId="5" fillId="38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 wrapText="1"/>
    </xf>
    <xf numFmtId="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 inden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5" fillId="38" borderId="12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indent="1"/>
    </xf>
    <xf numFmtId="0" fontId="10" fillId="33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51"/>
        </patternFill>
      </fill>
    </dxf>
    <dxf>
      <font>
        <color indexed="9"/>
      </font>
    </dxf>
    <dxf>
      <fill>
        <patternFill>
          <bgColor indexed="53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L364"/>
  <sheetViews>
    <sheetView tabSelected="1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H5" sqref="H5"/>
    </sheetView>
  </sheetViews>
  <sheetFormatPr defaultColWidth="8.75390625" defaultRowHeight="12.75"/>
  <cols>
    <col min="1" max="1" width="47.00390625" style="2" customWidth="1"/>
    <col min="2" max="2" width="27.75390625" style="15" customWidth="1"/>
    <col min="3" max="3" width="23.00390625" style="11" customWidth="1"/>
    <col min="4" max="4" width="8.25390625" style="18" customWidth="1"/>
    <col min="5" max="5" width="10.375" style="18" hidden="1" customWidth="1"/>
    <col min="6" max="6" width="11.875" style="18" customWidth="1"/>
    <col min="7" max="7" width="0.12890625" style="0" customWidth="1"/>
    <col min="8" max="8" width="13.375" style="0" customWidth="1"/>
    <col min="9" max="11" width="8.75390625" style="0" customWidth="1"/>
    <col min="12" max="12" width="8.00390625" style="0" customWidth="1"/>
    <col min="13" max="13" width="8.875" style="0" hidden="1" customWidth="1"/>
  </cols>
  <sheetData>
    <row r="1" spans="1:8" s="5" customFormat="1" ht="21" customHeight="1">
      <c r="A1" s="29" t="s">
        <v>252</v>
      </c>
      <c r="B1" s="29"/>
      <c r="C1" s="29"/>
      <c r="D1" s="29"/>
      <c r="E1" s="29"/>
      <c r="F1" s="29"/>
      <c r="G1" s="29"/>
      <c r="H1" s="29"/>
    </row>
    <row r="2" spans="1:8" s="6" customFormat="1" ht="70.5" customHeight="1">
      <c r="A2" s="7" t="s">
        <v>0</v>
      </c>
      <c r="B2" s="7" t="s">
        <v>28</v>
      </c>
      <c r="C2" s="26" t="s">
        <v>1</v>
      </c>
      <c r="D2" s="26" t="s">
        <v>3</v>
      </c>
      <c r="E2" s="57" t="s">
        <v>254</v>
      </c>
      <c r="F2" s="58"/>
      <c r="G2" s="53" t="s">
        <v>253</v>
      </c>
      <c r="H2" s="53"/>
    </row>
    <row r="3" spans="1:8" s="6" customFormat="1" ht="18.75" customHeight="1">
      <c r="A3" s="37"/>
      <c r="B3" s="37" t="s">
        <v>10</v>
      </c>
      <c r="C3" s="37" t="s">
        <v>251</v>
      </c>
      <c r="D3" s="37" t="s">
        <v>197</v>
      </c>
      <c r="E3" s="37" t="s">
        <v>5</v>
      </c>
      <c r="F3" s="37" t="s">
        <v>9</v>
      </c>
      <c r="G3" s="37" t="s">
        <v>5</v>
      </c>
      <c r="H3" s="7" t="s">
        <v>9</v>
      </c>
    </row>
    <row r="4" spans="1:8" s="8" customFormat="1" ht="21" customHeight="1">
      <c r="A4" s="28" t="s">
        <v>30</v>
      </c>
      <c r="B4" s="43"/>
      <c r="C4" s="43"/>
      <c r="D4" s="43"/>
      <c r="E4" s="43"/>
      <c r="F4" s="43"/>
      <c r="G4" s="43"/>
      <c r="H4" s="38"/>
    </row>
    <row r="5" spans="1:13" ht="12.75">
      <c r="A5" s="54" t="s">
        <v>32</v>
      </c>
      <c r="B5" s="59" t="s">
        <v>26</v>
      </c>
      <c r="C5" s="39" t="s">
        <v>228</v>
      </c>
      <c r="D5" s="40">
        <v>3.4</v>
      </c>
      <c r="E5" s="42">
        <f>G5*0.9</f>
        <v>70308</v>
      </c>
      <c r="F5" s="41">
        <f>(E5*$D5/1000)*1.06</f>
        <v>253.390032</v>
      </c>
      <c r="G5" s="42">
        <f>H5/$D5*1000</f>
        <v>78120</v>
      </c>
      <c r="H5" s="44">
        <f>M5*1.02</f>
        <v>265.608</v>
      </c>
      <c r="M5" s="44">
        <v>260.4</v>
      </c>
    </row>
    <row r="6" spans="1:13" ht="12.75">
      <c r="A6" s="55"/>
      <c r="B6" s="51"/>
      <c r="C6" s="10" t="s">
        <v>229</v>
      </c>
      <c r="D6" s="13">
        <v>0.85</v>
      </c>
      <c r="E6" s="21">
        <f aca="true" t="shared" si="0" ref="E6:E69">G6*0.9</f>
        <v>85374</v>
      </c>
      <c r="F6" s="41">
        <f>(E6*$D6/1000)*1.06</f>
        <v>76.92197399999999</v>
      </c>
      <c r="G6" s="21">
        <f aca="true" t="shared" si="1" ref="G6:G69">H6/$D6*1000</f>
        <v>94860</v>
      </c>
      <c r="H6" s="44">
        <f aca="true" t="shared" si="2" ref="H6:H31">M6*1.02</f>
        <v>80.631</v>
      </c>
      <c r="M6" s="45">
        <v>79.05</v>
      </c>
    </row>
    <row r="7" spans="1:168" ht="12.75">
      <c r="A7" s="55" t="s">
        <v>33</v>
      </c>
      <c r="B7" s="52" t="s">
        <v>18</v>
      </c>
      <c r="C7" s="10" t="s">
        <v>230</v>
      </c>
      <c r="D7" s="13">
        <v>180</v>
      </c>
      <c r="E7" s="21">
        <f t="shared" si="0"/>
        <v>41371.200000000004</v>
      </c>
      <c r="F7" s="41">
        <f aca="true" t="shared" si="3" ref="F7:F31">(E7*$D7/1000)*1.06</f>
        <v>7893.624960000001</v>
      </c>
      <c r="G7" s="21">
        <f t="shared" si="1"/>
        <v>45968</v>
      </c>
      <c r="H7" s="44">
        <f t="shared" si="2"/>
        <v>8274.24</v>
      </c>
      <c r="I7" s="3"/>
      <c r="J7" s="3"/>
      <c r="K7" s="3"/>
      <c r="L7" s="3"/>
      <c r="M7" s="45">
        <v>8112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</row>
    <row r="8" spans="1:168" ht="12.75" hidden="1">
      <c r="A8" s="55"/>
      <c r="B8" s="52"/>
      <c r="C8" s="32" t="s">
        <v>231</v>
      </c>
      <c r="D8" s="13">
        <v>52</v>
      </c>
      <c r="E8" s="21">
        <f t="shared" si="0"/>
        <v>47453.53846153847</v>
      </c>
      <c r="F8" s="41">
        <f t="shared" si="3"/>
        <v>2615.6390400000005</v>
      </c>
      <c r="G8" s="21">
        <f t="shared" si="1"/>
        <v>52726.15384615385</v>
      </c>
      <c r="H8" s="44">
        <f t="shared" si="2"/>
        <v>2741.76</v>
      </c>
      <c r="I8" s="3"/>
      <c r="J8" s="3"/>
      <c r="K8" s="3"/>
      <c r="L8" s="3"/>
      <c r="M8" s="45">
        <v>2688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</row>
    <row r="9" spans="1:13" ht="12.75">
      <c r="A9" s="55"/>
      <c r="B9" s="52"/>
      <c r="C9" s="10" t="s">
        <v>228</v>
      </c>
      <c r="D9" s="13">
        <v>3.4</v>
      </c>
      <c r="E9" s="21">
        <f t="shared" si="0"/>
        <v>46656.00000000001</v>
      </c>
      <c r="F9" s="41">
        <f t="shared" si="3"/>
        <v>168.14822400000006</v>
      </c>
      <c r="G9" s="21">
        <f t="shared" si="1"/>
        <v>51840.00000000001</v>
      </c>
      <c r="H9" s="44">
        <f t="shared" si="2"/>
        <v>176.25600000000003</v>
      </c>
      <c r="M9" s="45">
        <v>172.8</v>
      </c>
    </row>
    <row r="10" spans="1:13" ht="12.75">
      <c r="A10" s="55"/>
      <c r="B10" s="52"/>
      <c r="C10" s="10" t="s">
        <v>229</v>
      </c>
      <c r="D10" s="13">
        <v>0.85</v>
      </c>
      <c r="E10" s="21">
        <f t="shared" si="0"/>
        <v>55166.4</v>
      </c>
      <c r="F10" s="41">
        <f t="shared" si="3"/>
        <v>49.704926400000005</v>
      </c>
      <c r="G10" s="21">
        <f t="shared" si="1"/>
        <v>61296</v>
      </c>
      <c r="H10" s="44">
        <f t="shared" si="2"/>
        <v>52.1016</v>
      </c>
      <c r="M10" s="45">
        <v>51.08</v>
      </c>
    </row>
    <row r="11" spans="1:168" ht="15" customHeight="1" hidden="1">
      <c r="A11" s="56" t="s">
        <v>207</v>
      </c>
      <c r="B11" s="51" t="s">
        <v>29</v>
      </c>
      <c r="C11" s="10" t="s">
        <v>228</v>
      </c>
      <c r="D11" s="13">
        <v>3.4</v>
      </c>
      <c r="E11" s="21">
        <f t="shared" si="0"/>
        <v>52555.49999999999</v>
      </c>
      <c r="F11" s="41">
        <f t="shared" si="3"/>
        <v>189.410022</v>
      </c>
      <c r="G11" s="21">
        <f t="shared" si="1"/>
        <v>58394.99999999999</v>
      </c>
      <c r="H11" s="44">
        <f t="shared" si="2"/>
        <v>198.54299999999998</v>
      </c>
      <c r="I11" s="4"/>
      <c r="J11" s="4"/>
      <c r="K11" s="4"/>
      <c r="L11" s="4"/>
      <c r="M11" s="45">
        <v>194.64999999999998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</row>
    <row r="12" spans="1:168" ht="12.75" hidden="1">
      <c r="A12" s="56"/>
      <c r="B12" s="51"/>
      <c r="C12" s="10" t="s">
        <v>229</v>
      </c>
      <c r="D12" s="13">
        <v>0.85</v>
      </c>
      <c r="E12" s="21">
        <f t="shared" si="0"/>
        <v>57455.99999999999</v>
      </c>
      <c r="F12" s="41">
        <f t="shared" si="3"/>
        <v>51.767855999999995</v>
      </c>
      <c r="G12" s="21">
        <f t="shared" si="1"/>
        <v>63839.99999999999</v>
      </c>
      <c r="H12" s="44">
        <f t="shared" si="2"/>
        <v>54.263999999999996</v>
      </c>
      <c r="I12" s="3"/>
      <c r="J12" s="3"/>
      <c r="K12" s="3"/>
      <c r="L12" s="3"/>
      <c r="M12" s="45">
        <v>53.199999999999996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</row>
    <row r="13" spans="1:168" ht="12.75">
      <c r="A13" s="55" t="s">
        <v>34</v>
      </c>
      <c r="B13" s="51" t="s">
        <v>11</v>
      </c>
      <c r="C13" s="10" t="s">
        <v>230</v>
      </c>
      <c r="D13" s="13">
        <v>180</v>
      </c>
      <c r="E13" s="21">
        <f t="shared" si="0"/>
        <v>34037.4</v>
      </c>
      <c r="F13" s="41">
        <f t="shared" si="3"/>
        <v>6494.33592</v>
      </c>
      <c r="G13" s="21">
        <f t="shared" si="1"/>
        <v>37819.333333333336</v>
      </c>
      <c r="H13" s="44">
        <f t="shared" si="2"/>
        <v>6807.4800000000005</v>
      </c>
      <c r="I13" s="3"/>
      <c r="J13" s="3"/>
      <c r="K13" s="3"/>
      <c r="L13" s="3"/>
      <c r="M13" s="45">
        <v>6674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</row>
    <row r="14" spans="1:168" ht="12.75" hidden="1">
      <c r="A14" s="55"/>
      <c r="B14" s="51"/>
      <c r="C14" s="32" t="s">
        <v>231</v>
      </c>
      <c r="D14" s="13">
        <v>52</v>
      </c>
      <c r="E14" s="21">
        <f t="shared" si="0"/>
        <v>38831.4</v>
      </c>
      <c r="F14" s="41">
        <f t="shared" si="3"/>
        <v>2140.3867680000003</v>
      </c>
      <c r="G14" s="21">
        <f t="shared" si="1"/>
        <v>43146</v>
      </c>
      <c r="H14" s="44">
        <f t="shared" si="2"/>
        <v>2243.592</v>
      </c>
      <c r="I14" s="3"/>
      <c r="J14" s="3"/>
      <c r="K14" s="3"/>
      <c r="L14" s="3"/>
      <c r="M14" s="45">
        <v>2199.6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</row>
    <row r="15" spans="1:168" s="4" customFormat="1" ht="12.75">
      <c r="A15" s="55"/>
      <c r="B15" s="51"/>
      <c r="C15" s="10" t="s">
        <v>233</v>
      </c>
      <c r="D15" s="13">
        <v>17.5</v>
      </c>
      <c r="E15" s="21">
        <f t="shared" si="0"/>
        <v>36489.18857142858</v>
      </c>
      <c r="F15" s="41">
        <f t="shared" si="3"/>
        <v>676.8744480000003</v>
      </c>
      <c r="G15" s="21">
        <f t="shared" si="1"/>
        <v>40543.542857142864</v>
      </c>
      <c r="H15" s="44">
        <f t="shared" si="2"/>
        <v>709.5120000000001</v>
      </c>
      <c r="I15"/>
      <c r="J15"/>
      <c r="K15"/>
      <c r="L15"/>
      <c r="M15" s="45">
        <v>695.6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</row>
    <row r="16" spans="1:168" s="4" customFormat="1" ht="12.75">
      <c r="A16" s="55"/>
      <c r="B16" s="51"/>
      <c r="C16" s="10" t="s">
        <v>234</v>
      </c>
      <c r="D16" s="13">
        <v>9</v>
      </c>
      <c r="E16" s="21">
        <f t="shared" si="0"/>
        <v>36913.799999999996</v>
      </c>
      <c r="F16" s="41">
        <f t="shared" si="3"/>
        <v>352.1576519999999</v>
      </c>
      <c r="G16" s="21">
        <f t="shared" si="1"/>
        <v>41015.33333333333</v>
      </c>
      <c r="H16" s="44">
        <f t="shared" si="2"/>
        <v>369.138</v>
      </c>
      <c r="I16"/>
      <c r="J16"/>
      <c r="K16"/>
      <c r="L16"/>
      <c r="M16" s="45">
        <v>361.9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</row>
    <row r="17" spans="1:13" ht="12.75">
      <c r="A17" s="55"/>
      <c r="B17" s="51"/>
      <c r="C17" s="10" t="s">
        <v>232</v>
      </c>
      <c r="D17" s="13">
        <v>4.4</v>
      </c>
      <c r="E17" s="21">
        <f t="shared" si="0"/>
        <v>34909.03636363637</v>
      </c>
      <c r="F17" s="41">
        <f t="shared" si="3"/>
        <v>162.81574560000004</v>
      </c>
      <c r="G17" s="21">
        <f t="shared" si="1"/>
        <v>38787.818181818184</v>
      </c>
      <c r="H17" s="44">
        <f t="shared" si="2"/>
        <v>170.6664</v>
      </c>
      <c r="M17" s="45">
        <v>167.32</v>
      </c>
    </row>
    <row r="18" spans="1:13" ht="12.75">
      <c r="A18" s="55"/>
      <c r="B18" s="51"/>
      <c r="C18" s="10" t="s">
        <v>228</v>
      </c>
      <c r="D18" s="13">
        <v>3.4</v>
      </c>
      <c r="E18" s="21">
        <f t="shared" si="0"/>
        <v>36801.00000000001</v>
      </c>
      <c r="F18" s="41">
        <f t="shared" si="3"/>
        <v>132.630804</v>
      </c>
      <c r="G18" s="21">
        <f t="shared" si="1"/>
        <v>40890.00000000001</v>
      </c>
      <c r="H18" s="44">
        <f t="shared" si="2"/>
        <v>139.026</v>
      </c>
      <c r="M18" s="45">
        <v>136.3</v>
      </c>
    </row>
    <row r="19" spans="1:13" ht="12.75">
      <c r="A19" s="55"/>
      <c r="B19" s="51"/>
      <c r="C19" s="10" t="s">
        <v>229</v>
      </c>
      <c r="D19" s="13">
        <v>0.85</v>
      </c>
      <c r="E19" s="21">
        <f t="shared" si="0"/>
        <v>41623.200000000004</v>
      </c>
      <c r="F19" s="41">
        <f t="shared" si="3"/>
        <v>37.5025032</v>
      </c>
      <c r="G19" s="21">
        <f t="shared" si="1"/>
        <v>46248.00000000001</v>
      </c>
      <c r="H19" s="44">
        <f t="shared" si="2"/>
        <v>39.3108</v>
      </c>
      <c r="M19" s="45">
        <v>38.54</v>
      </c>
    </row>
    <row r="20" spans="1:168" ht="12.75">
      <c r="A20" s="55" t="s">
        <v>35</v>
      </c>
      <c r="B20" s="51" t="s">
        <v>29</v>
      </c>
      <c r="C20" s="10" t="s">
        <v>228</v>
      </c>
      <c r="D20" s="13">
        <v>3.4</v>
      </c>
      <c r="E20" s="21">
        <f t="shared" si="0"/>
        <v>36801.00000000001</v>
      </c>
      <c r="F20" s="41">
        <f t="shared" si="3"/>
        <v>132.630804</v>
      </c>
      <c r="G20" s="21">
        <f t="shared" si="1"/>
        <v>40890.00000000001</v>
      </c>
      <c r="H20" s="44">
        <f t="shared" si="2"/>
        <v>139.026</v>
      </c>
      <c r="I20" s="4"/>
      <c r="J20" s="4"/>
      <c r="K20" s="4"/>
      <c r="L20" s="4"/>
      <c r="M20" s="45">
        <v>136.3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</row>
    <row r="21" spans="1:168" ht="12.75">
      <c r="A21" s="55"/>
      <c r="B21" s="51"/>
      <c r="C21" s="10" t="s">
        <v>229</v>
      </c>
      <c r="D21" s="13">
        <v>0.85</v>
      </c>
      <c r="E21" s="21">
        <f t="shared" si="0"/>
        <v>41623.200000000004</v>
      </c>
      <c r="F21" s="41">
        <f t="shared" si="3"/>
        <v>37.5025032</v>
      </c>
      <c r="G21" s="21">
        <f t="shared" si="1"/>
        <v>46248.00000000001</v>
      </c>
      <c r="H21" s="44">
        <f t="shared" si="2"/>
        <v>39.3108</v>
      </c>
      <c r="I21" s="3"/>
      <c r="J21" s="3"/>
      <c r="K21" s="3"/>
      <c r="L21" s="3"/>
      <c r="M21" s="45">
        <v>38.54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</row>
    <row r="22" spans="1:168" ht="12.75">
      <c r="A22" s="55" t="s">
        <v>36</v>
      </c>
      <c r="B22" s="51" t="s">
        <v>27</v>
      </c>
      <c r="C22" s="10" t="s">
        <v>230</v>
      </c>
      <c r="D22" s="13">
        <v>180</v>
      </c>
      <c r="E22" s="21">
        <f t="shared" si="0"/>
        <v>31908.15</v>
      </c>
      <c r="F22" s="41">
        <f t="shared" si="3"/>
        <v>6088.07502</v>
      </c>
      <c r="G22" s="21">
        <f t="shared" si="1"/>
        <v>35453.5</v>
      </c>
      <c r="H22" s="44">
        <f t="shared" si="2"/>
        <v>6381.63</v>
      </c>
      <c r="I22" s="3"/>
      <c r="J22" s="3"/>
      <c r="K22" s="3"/>
      <c r="L22" s="3"/>
      <c r="M22" s="45">
        <v>6256.5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</row>
    <row r="23" spans="1:168" ht="12.75" hidden="1">
      <c r="A23" s="55"/>
      <c r="B23" s="51"/>
      <c r="C23" s="32" t="s">
        <v>231</v>
      </c>
      <c r="D23" s="13">
        <v>52</v>
      </c>
      <c r="E23" s="21">
        <f t="shared" si="0"/>
        <v>38001.84576923078</v>
      </c>
      <c r="F23" s="41">
        <f t="shared" si="3"/>
        <v>2094.6617388000004</v>
      </c>
      <c r="G23" s="21">
        <f t="shared" si="1"/>
        <v>42224.273076923084</v>
      </c>
      <c r="H23" s="44">
        <f t="shared" si="2"/>
        <v>2195.6622</v>
      </c>
      <c r="I23" s="3"/>
      <c r="J23" s="3"/>
      <c r="K23" s="3"/>
      <c r="L23" s="3"/>
      <c r="M23" s="45">
        <v>2152.61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</row>
    <row r="24" spans="1:13" ht="12.75">
      <c r="A24" s="55"/>
      <c r="B24" s="51"/>
      <c r="C24" s="10" t="s">
        <v>233</v>
      </c>
      <c r="D24" s="13">
        <v>17.5</v>
      </c>
      <c r="E24" s="21">
        <f t="shared" si="0"/>
        <v>34600.73142857143</v>
      </c>
      <c r="F24" s="41">
        <f t="shared" si="3"/>
        <v>641.8435680000001</v>
      </c>
      <c r="G24" s="21">
        <f t="shared" si="1"/>
        <v>38445.25714285715</v>
      </c>
      <c r="H24" s="44">
        <f t="shared" si="2"/>
        <v>672.792</v>
      </c>
      <c r="M24" s="45">
        <v>659.6</v>
      </c>
    </row>
    <row r="25" spans="1:13" ht="12.75">
      <c r="A25" s="55"/>
      <c r="B25" s="51"/>
      <c r="C25" s="10" t="s">
        <v>232</v>
      </c>
      <c r="D25" s="13">
        <v>4.4</v>
      </c>
      <c r="E25" s="21">
        <f t="shared" si="0"/>
        <v>33999.38181818182</v>
      </c>
      <c r="F25" s="41">
        <f t="shared" si="3"/>
        <v>158.57311680000007</v>
      </c>
      <c r="G25" s="21">
        <f t="shared" si="1"/>
        <v>37777.09090909091</v>
      </c>
      <c r="H25" s="44">
        <f t="shared" si="2"/>
        <v>166.2192</v>
      </c>
      <c r="M25" s="45">
        <v>162.96</v>
      </c>
    </row>
    <row r="26" spans="1:13" ht="12.75">
      <c r="A26" s="55"/>
      <c r="B26" s="51"/>
      <c r="C26" s="10" t="s">
        <v>228</v>
      </c>
      <c r="D26" s="13">
        <v>3.4</v>
      </c>
      <c r="E26" s="21">
        <f t="shared" si="0"/>
        <v>35356.5</v>
      </c>
      <c r="F26" s="41">
        <f t="shared" si="3"/>
        <v>127.424826</v>
      </c>
      <c r="G26" s="21">
        <f t="shared" si="1"/>
        <v>39285</v>
      </c>
      <c r="H26" s="44">
        <f t="shared" si="2"/>
        <v>133.569</v>
      </c>
      <c r="M26" s="45">
        <v>130.95</v>
      </c>
    </row>
    <row r="27" spans="1:13" ht="12.75">
      <c r="A27" s="55"/>
      <c r="B27" s="51"/>
      <c r="C27" s="10" t="s">
        <v>229</v>
      </c>
      <c r="D27" s="13">
        <v>0.85</v>
      </c>
      <c r="E27" s="21">
        <f t="shared" si="0"/>
        <v>40856.4</v>
      </c>
      <c r="F27" s="41">
        <f t="shared" si="3"/>
        <v>36.811616400000005</v>
      </c>
      <c r="G27" s="21">
        <f t="shared" si="1"/>
        <v>45396</v>
      </c>
      <c r="H27" s="44">
        <f t="shared" si="2"/>
        <v>38.5866</v>
      </c>
      <c r="M27" s="45">
        <v>37.83</v>
      </c>
    </row>
    <row r="28" spans="1:168" ht="12.75" hidden="1">
      <c r="A28" s="55" t="s">
        <v>37</v>
      </c>
      <c r="B28" s="51" t="s">
        <v>27</v>
      </c>
      <c r="C28" s="32" t="s">
        <v>231</v>
      </c>
      <c r="D28" s="13">
        <v>52</v>
      </c>
      <c r="E28" s="21">
        <f t="shared" si="0"/>
        <v>42252.36230769231</v>
      </c>
      <c r="F28" s="41">
        <f t="shared" si="3"/>
        <v>2328.9502104000007</v>
      </c>
      <c r="G28" s="21">
        <f t="shared" si="1"/>
        <v>46947.06923076923</v>
      </c>
      <c r="H28" s="44">
        <f t="shared" si="2"/>
        <v>2441.2476</v>
      </c>
      <c r="I28" s="3"/>
      <c r="J28" s="3"/>
      <c r="K28" s="3"/>
      <c r="L28" s="3"/>
      <c r="M28" s="45">
        <v>2393.38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</row>
    <row r="29" spans="1:13" ht="12.75">
      <c r="A29" s="55"/>
      <c r="B29" s="51"/>
      <c r="C29" s="10" t="s">
        <v>232</v>
      </c>
      <c r="D29" s="13">
        <v>4.4</v>
      </c>
      <c r="E29" s="21">
        <f t="shared" si="0"/>
        <v>33999.38181818182</v>
      </c>
      <c r="F29" s="41">
        <f t="shared" si="3"/>
        <v>158.57311680000007</v>
      </c>
      <c r="G29" s="21">
        <f t="shared" si="1"/>
        <v>37777.09090909091</v>
      </c>
      <c r="H29" s="44">
        <f t="shared" si="2"/>
        <v>166.2192</v>
      </c>
      <c r="M29" s="45">
        <v>162.96</v>
      </c>
    </row>
    <row r="30" spans="1:13" ht="12.75">
      <c r="A30" s="55"/>
      <c r="B30" s="51"/>
      <c r="C30" s="10" t="s">
        <v>228</v>
      </c>
      <c r="D30" s="13">
        <v>3.4</v>
      </c>
      <c r="E30" s="21">
        <f t="shared" si="0"/>
        <v>35356.5</v>
      </c>
      <c r="F30" s="41">
        <f t="shared" si="3"/>
        <v>127.424826</v>
      </c>
      <c r="G30" s="21">
        <f t="shared" si="1"/>
        <v>39285</v>
      </c>
      <c r="H30" s="44">
        <f t="shared" si="2"/>
        <v>133.569</v>
      </c>
      <c r="M30" s="45">
        <v>130.95</v>
      </c>
    </row>
    <row r="31" spans="1:13" ht="12.75">
      <c r="A31" s="55"/>
      <c r="B31" s="51"/>
      <c r="C31" s="10" t="s">
        <v>229</v>
      </c>
      <c r="D31" s="13">
        <v>0.85</v>
      </c>
      <c r="E31" s="21">
        <f t="shared" si="0"/>
        <v>40856.4</v>
      </c>
      <c r="F31" s="41">
        <f t="shared" si="3"/>
        <v>36.811616400000005</v>
      </c>
      <c r="G31" s="21">
        <f t="shared" si="1"/>
        <v>45396</v>
      </c>
      <c r="H31" s="44">
        <f t="shared" si="2"/>
        <v>38.5866</v>
      </c>
      <c r="M31" s="45">
        <v>37.83</v>
      </c>
    </row>
    <row r="32" spans="1:8" s="8" customFormat="1" ht="19.5" customHeight="1">
      <c r="A32" s="28" t="s">
        <v>31</v>
      </c>
      <c r="B32" s="43"/>
      <c r="C32" s="43"/>
      <c r="D32" s="43"/>
      <c r="E32" s="43"/>
      <c r="F32" s="43"/>
      <c r="G32" s="43"/>
      <c r="H32" s="38"/>
    </row>
    <row r="33" spans="1:13" ht="14.25" customHeight="1">
      <c r="A33" s="55" t="s">
        <v>223</v>
      </c>
      <c r="B33" s="63" t="s">
        <v>208</v>
      </c>
      <c r="C33" s="10" t="s">
        <v>233</v>
      </c>
      <c r="D33" s="13">
        <v>17.5</v>
      </c>
      <c r="E33" s="21">
        <f t="shared" si="0"/>
        <v>64396.388571428564</v>
      </c>
      <c r="F33" s="41">
        <f>(E33*$D33/1000)*1.05</f>
        <v>1183.2836399999997</v>
      </c>
      <c r="G33" s="21">
        <f t="shared" si="1"/>
        <v>71551.54285714285</v>
      </c>
      <c r="H33" s="45">
        <f>M33*1.02</f>
        <v>1252.1519999999998</v>
      </c>
      <c r="M33" s="45">
        <v>1227.6</v>
      </c>
    </row>
    <row r="34" spans="1:13" ht="14.25" customHeight="1">
      <c r="A34" s="55"/>
      <c r="B34" s="64"/>
      <c r="C34" s="10" t="s">
        <v>234</v>
      </c>
      <c r="D34" s="13">
        <v>9</v>
      </c>
      <c r="E34" s="21">
        <f t="shared" si="0"/>
        <v>66781.44000000002</v>
      </c>
      <c r="F34" s="41">
        <f aca="true" t="shared" si="4" ref="F34:F71">(E34*$D34/1000)*1.05</f>
        <v>631.0846080000002</v>
      </c>
      <c r="G34" s="21">
        <f t="shared" si="1"/>
        <v>74201.60000000002</v>
      </c>
      <c r="H34" s="45">
        <f aca="true" t="shared" si="5" ref="H34:H71">M34*1.02</f>
        <v>667.8144000000001</v>
      </c>
      <c r="M34" s="45">
        <v>654.72</v>
      </c>
    </row>
    <row r="35" spans="1:13" ht="14.25" customHeight="1">
      <c r="A35" s="55"/>
      <c r="B35" s="64"/>
      <c r="C35" s="10" t="s">
        <v>232</v>
      </c>
      <c r="D35" s="13">
        <v>4.4</v>
      </c>
      <c r="E35" s="21">
        <f t="shared" si="0"/>
        <v>72761.93181818182</v>
      </c>
      <c r="F35" s="41">
        <f t="shared" si="4"/>
        <v>336.16012500000005</v>
      </c>
      <c r="G35" s="21">
        <f t="shared" si="1"/>
        <v>80846.59090909091</v>
      </c>
      <c r="H35" s="45">
        <f t="shared" si="5"/>
        <v>355.725</v>
      </c>
      <c r="M35" s="45">
        <v>348.75</v>
      </c>
    </row>
    <row r="36" spans="1:13" ht="12.75">
      <c r="A36" s="55"/>
      <c r="B36" s="59"/>
      <c r="C36" s="10" t="s">
        <v>229</v>
      </c>
      <c r="D36" s="13">
        <v>0.85</v>
      </c>
      <c r="E36" s="21">
        <f t="shared" si="0"/>
        <v>90396.00000000001</v>
      </c>
      <c r="F36" s="41">
        <f t="shared" si="4"/>
        <v>80.67843</v>
      </c>
      <c r="G36" s="21">
        <f t="shared" si="1"/>
        <v>100440.00000000001</v>
      </c>
      <c r="H36" s="45">
        <f t="shared" si="5"/>
        <v>85.37400000000001</v>
      </c>
      <c r="M36" s="45">
        <v>83.7</v>
      </c>
    </row>
    <row r="37" spans="1:168" ht="12.75">
      <c r="A37" s="55" t="s">
        <v>38</v>
      </c>
      <c r="B37" s="51" t="s">
        <v>21</v>
      </c>
      <c r="C37" s="10" t="s">
        <v>230</v>
      </c>
      <c r="D37" s="13">
        <v>180</v>
      </c>
      <c r="E37" s="21">
        <f t="shared" si="0"/>
        <v>48971.475</v>
      </c>
      <c r="F37" s="41">
        <f t="shared" si="4"/>
        <v>9255.608775</v>
      </c>
      <c r="G37" s="21">
        <f t="shared" si="1"/>
        <v>54412.75</v>
      </c>
      <c r="H37" s="45">
        <f t="shared" si="5"/>
        <v>9794.295</v>
      </c>
      <c r="I37" s="3"/>
      <c r="J37" s="3"/>
      <c r="K37" s="3"/>
      <c r="L37" s="3"/>
      <c r="M37" s="45">
        <v>9602.25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</row>
    <row r="38" spans="1:168" ht="12.75" hidden="1">
      <c r="A38" s="55"/>
      <c r="B38" s="51"/>
      <c r="C38" s="32" t="s">
        <v>231</v>
      </c>
      <c r="D38" s="13">
        <v>52</v>
      </c>
      <c r="E38" s="21">
        <f t="shared" si="0"/>
        <v>56453.645769230774</v>
      </c>
      <c r="F38" s="41">
        <f t="shared" si="4"/>
        <v>3082.3690590000006</v>
      </c>
      <c r="G38" s="21">
        <f t="shared" si="1"/>
        <v>62726.273076923084</v>
      </c>
      <c r="H38" s="45">
        <f t="shared" si="5"/>
        <v>3261.7662000000005</v>
      </c>
      <c r="I38" s="3"/>
      <c r="J38" s="3"/>
      <c r="K38" s="3"/>
      <c r="L38" s="3"/>
      <c r="M38" s="45">
        <v>3197.8100000000004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</row>
    <row r="39" spans="1:13" ht="12.75">
      <c r="A39" s="55"/>
      <c r="B39" s="51"/>
      <c r="C39" s="10" t="s">
        <v>233</v>
      </c>
      <c r="D39" s="13">
        <v>17.5</v>
      </c>
      <c r="E39" s="21">
        <f t="shared" si="0"/>
        <v>52200.10285714286</v>
      </c>
      <c r="F39" s="41">
        <f t="shared" si="4"/>
        <v>959.1768900000001</v>
      </c>
      <c r="G39" s="21">
        <f t="shared" si="1"/>
        <v>58000.11428571429</v>
      </c>
      <c r="H39" s="45">
        <f t="shared" si="5"/>
        <v>1015.0020000000001</v>
      </c>
      <c r="M39" s="45">
        <v>995.1</v>
      </c>
    </row>
    <row r="40" spans="1:13" ht="12.75">
      <c r="A40" s="55"/>
      <c r="B40" s="51"/>
      <c r="C40" s="10" t="s">
        <v>234</v>
      </c>
      <c r="D40" s="13">
        <v>9</v>
      </c>
      <c r="E40" s="21">
        <f t="shared" si="0"/>
        <v>55018.8</v>
      </c>
      <c r="F40" s="41">
        <f t="shared" si="4"/>
        <v>519.9276600000001</v>
      </c>
      <c r="G40" s="21">
        <f t="shared" si="1"/>
        <v>61132</v>
      </c>
      <c r="H40" s="45">
        <f t="shared" si="5"/>
        <v>550.188</v>
      </c>
      <c r="M40" s="45">
        <v>539.4</v>
      </c>
    </row>
    <row r="41" spans="1:168" ht="12.75">
      <c r="A41" s="55" t="s">
        <v>39</v>
      </c>
      <c r="B41" s="51" t="s">
        <v>19</v>
      </c>
      <c r="C41" s="10" t="s">
        <v>230</v>
      </c>
      <c r="D41" s="13">
        <v>180</v>
      </c>
      <c r="E41" s="21">
        <f t="shared" si="0"/>
        <v>41933.22</v>
      </c>
      <c r="F41" s="41">
        <f t="shared" si="4"/>
        <v>7925.3785800000005</v>
      </c>
      <c r="G41" s="21">
        <f t="shared" si="1"/>
        <v>46592.46666666667</v>
      </c>
      <c r="H41" s="45">
        <f t="shared" si="5"/>
        <v>8386.644</v>
      </c>
      <c r="I41" s="3"/>
      <c r="J41" s="3"/>
      <c r="K41" s="3"/>
      <c r="L41" s="3"/>
      <c r="M41" s="45">
        <v>8222.2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</row>
    <row r="42" spans="1:168" ht="12.75" hidden="1">
      <c r="A42" s="55"/>
      <c r="B42" s="51"/>
      <c r="C42" s="32" t="s">
        <v>231</v>
      </c>
      <c r="D42" s="13">
        <v>52</v>
      </c>
      <c r="E42" s="21">
        <f t="shared" si="0"/>
        <v>55620.38423076924</v>
      </c>
      <c r="F42" s="41">
        <f t="shared" si="4"/>
        <v>3036.872979</v>
      </c>
      <c r="G42" s="21">
        <f t="shared" si="1"/>
        <v>61800.42692307693</v>
      </c>
      <c r="H42" s="45">
        <f t="shared" si="5"/>
        <v>3213.6222000000002</v>
      </c>
      <c r="I42" s="3"/>
      <c r="J42" s="3"/>
      <c r="K42" s="3"/>
      <c r="L42" s="3"/>
      <c r="M42" s="45">
        <v>3150.61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</row>
    <row r="43" spans="1:13" ht="12.75">
      <c r="A43" s="55"/>
      <c r="B43" s="51"/>
      <c r="C43" s="10" t="s">
        <v>233</v>
      </c>
      <c r="D43" s="13">
        <v>17.5</v>
      </c>
      <c r="E43" s="21">
        <f t="shared" si="0"/>
        <v>44416.512</v>
      </c>
      <c r="F43" s="41">
        <f t="shared" si="4"/>
        <v>816.1534080000001</v>
      </c>
      <c r="G43" s="21">
        <f t="shared" si="1"/>
        <v>49351.68</v>
      </c>
      <c r="H43" s="45">
        <f t="shared" si="5"/>
        <v>863.6544</v>
      </c>
      <c r="M43" s="45">
        <v>846.72</v>
      </c>
    </row>
    <row r="44" spans="1:13" ht="12.75">
      <c r="A44" s="55"/>
      <c r="B44" s="51"/>
      <c r="C44" s="10" t="s">
        <v>232</v>
      </c>
      <c r="D44" s="13">
        <v>4.4</v>
      </c>
      <c r="E44" s="21">
        <f t="shared" si="0"/>
        <v>50706.98181818182</v>
      </c>
      <c r="F44" s="41">
        <f t="shared" si="4"/>
        <v>234.26625600000006</v>
      </c>
      <c r="G44" s="21">
        <f t="shared" si="1"/>
        <v>56341.09090909091</v>
      </c>
      <c r="H44" s="45">
        <f t="shared" si="5"/>
        <v>247.9008</v>
      </c>
      <c r="M44" s="45">
        <v>243.04</v>
      </c>
    </row>
    <row r="45" spans="1:13" ht="12.75">
      <c r="A45" s="55"/>
      <c r="B45" s="51"/>
      <c r="C45" s="10" t="s">
        <v>228</v>
      </c>
      <c r="D45" s="13">
        <v>3.4</v>
      </c>
      <c r="E45" s="21">
        <f t="shared" si="0"/>
        <v>46569.6</v>
      </c>
      <c r="F45" s="41">
        <f t="shared" si="4"/>
        <v>166.253472</v>
      </c>
      <c r="G45" s="21">
        <f t="shared" si="1"/>
        <v>51744</v>
      </c>
      <c r="H45" s="45">
        <f t="shared" si="5"/>
        <v>175.9296</v>
      </c>
      <c r="M45" s="45">
        <v>172.48</v>
      </c>
    </row>
    <row r="46" spans="1:13" ht="12.75">
      <c r="A46" s="55"/>
      <c r="B46" s="51"/>
      <c r="C46" s="10" t="s">
        <v>229</v>
      </c>
      <c r="D46" s="13">
        <v>0.85</v>
      </c>
      <c r="E46" s="21">
        <f t="shared" si="0"/>
        <v>57153.600000000006</v>
      </c>
      <c r="F46" s="41">
        <f t="shared" si="4"/>
        <v>51.00958800000001</v>
      </c>
      <c r="G46" s="21">
        <f t="shared" si="1"/>
        <v>63504.00000000001</v>
      </c>
      <c r="H46" s="45">
        <f t="shared" si="5"/>
        <v>53.9784</v>
      </c>
      <c r="M46" s="45">
        <v>52.92</v>
      </c>
    </row>
    <row r="47" spans="1:168" ht="12.75">
      <c r="A47" s="55" t="s">
        <v>40</v>
      </c>
      <c r="B47" s="51" t="s">
        <v>22</v>
      </c>
      <c r="C47" s="10" t="s">
        <v>230</v>
      </c>
      <c r="D47" s="13">
        <v>180</v>
      </c>
      <c r="E47" s="21">
        <f t="shared" si="0"/>
        <v>40208.4</v>
      </c>
      <c r="F47" s="41">
        <f t="shared" si="4"/>
        <v>7599.3876</v>
      </c>
      <c r="G47" s="21">
        <f t="shared" si="1"/>
        <v>44676</v>
      </c>
      <c r="H47" s="45">
        <f t="shared" si="5"/>
        <v>8041.68</v>
      </c>
      <c r="I47" s="3"/>
      <c r="J47" s="3"/>
      <c r="K47" s="3"/>
      <c r="L47" s="3"/>
      <c r="M47" s="45">
        <v>7884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</row>
    <row r="48" spans="1:168" ht="12.75" hidden="1">
      <c r="A48" s="55"/>
      <c r="B48" s="51"/>
      <c r="C48" s="32" t="s">
        <v>231</v>
      </c>
      <c r="D48" s="13">
        <v>52</v>
      </c>
      <c r="E48" s="21">
        <f t="shared" si="0"/>
        <v>45854.1</v>
      </c>
      <c r="F48" s="41">
        <f t="shared" si="4"/>
        <v>2503.6338599999995</v>
      </c>
      <c r="G48" s="21">
        <f t="shared" si="1"/>
        <v>50949</v>
      </c>
      <c r="H48" s="45">
        <f t="shared" si="5"/>
        <v>2649.348</v>
      </c>
      <c r="I48" s="3"/>
      <c r="J48" s="3"/>
      <c r="K48" s="3"/>
      <c r="L48" s="3"/>
      <c r="M48" s="45">
        <v>2597.4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</row>
    <row r="49" spans="1:13" ht="12.75">
      <c r="A49" s="55"/>
      <c r="B49" s="51"/>
      <c r="C49" s="10" t="s">
        <v>233</v>
      </c>
      <c r="D49" s="13">
        <v>17.5</v>
      </c>
      <c r="E49" s="21">
        <f t="shared" si="0"/>
        <v>44378.74285714285</v>
      </c>
      <c r="F49" s="41">
        <f t="shared" si="4"/>
        <v>815.4594</v>
      </c>
      <c r="G49" s="21">
        <f t="shared" si="1"/>
        <v>49309.71428571428</v>
      </c>
      <c r="H49" s="45">
        <f t="shared" si="5"/>
        <v>862.92</v>
      </c>
      <c r="M49" s="45">
        <v>846</v>
      </c>
    </row>
    <row r="50" spans="1:13" ht="12.75">
      <c r="A50" s="55"/>
      <c r="B50" s="51"/>
      <c r="C50" s="10" t="s">
        <v>234</v>
      </c>
      <c r="D50" s="13">
        <v>9</v>
      </c>
      <c r="E50" s="21">
        <f t="shared" si="0"/>
        <v>44982</v>
      </c>
      <c r="F50" s="41">
        <f t="shared" si="4"/>
        <v>425.07990000000007</v>
      </c>
      <c r="G50" s="21">
        <f t="shared" si="1"/>
        <v>49980</v>
      </c>
      <c r="H50" s="45">
        <f t="shared" si="5"/>
        <v>449.82</v>
      </c>
      <c r="M50" s="45">
        <v>441</v>
      </c>
    </row>
    <row r="51" spans="1:168" ht="12.75">
      <c r="A51" s="55" t="s">
        <v>41</v>
      </c>
      <c r="B51" s="51" t="s">
        <v>21</v>
      </c>
      <c r="C51" s="10" t="s">
        <v>230</v>
      </c>
      <c r="D51" s="13">
        <v>180</v>
      </c>
      <c r="E51" s="21">
        <f t="shared" si="0"/>
        <v>45153.36</v>
      </c>
      <c r="F51" s="41">
        <f t="shared" si="4"/>
        <v>8533.98504</v>
      </c>
      <c r="G51" s="21">
        <f t="shared" si="1"/>
        <v>50170.4</v>
      </c>
      <c r="H51" s="45">
        <f t="shared" si="5"/>
        <v>9030.672</v>
      </c>
      <c r="I51" s="3"/>
      <c r="J51" s="3"/>
      <c r="K51" s="3"/>
      <c r="L51" s="3"/>
      <c r="M51" s="45">
        <v>8853.6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</row>
    <row r="52" spans="1:168" ht="12.75" hidden="1">
      <c r="A52" s="55"/>
      <c r="B52" s="51"/>
      <c r="C52" s="32" t="s">
        <v>231</v>
      </c>
      <c r="D52" s="13">
        <v>52</v>
      </c>
      <c r="E52" s="21">
        <f t="shared" si="0"/>
        <v>52334.297307692315</v>
      </c>
      <c r="F52" s="41">
        <f t="shared" si="4"/>
        <v>2857.452633000001</v>
      </c>
      <c r="G52" s="21">
        <f t="shared" si="1"/>
        <v>58149.21923076924</v>
      </c>
      <c r="H52" s="45">
        <f t="shared" si="5"/>
        <v>3023.7594000000004</v>
      </c>
      <c r="I52" s="3"/>
      <c r="J52" s="3"/>
      <c r="K52" s="3"/>
      <c r="L52" s="3"/>
      <c r="M52" s="45">
        <v>2964.4700000000003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</row>
    <row r="53" spans="1:13" ht="12.75">
      <c r="A53" s="55"/>
      <c r="B53" s="51"/>
      <c r="C53" s="10" t="s">
        <v>233</v>
      </c>
      <c r="D53" s="13">
        <v>17.5</v>
      </c>
      <c r="E53" s="21">
        <f t="shared" si="0"/>
        <v>48687.57257142857</v>
      </c>
      <c r="F53" s="41">
        <f t="shared" si="4"/>
        <v>894.634146</v>
      </c>
      <c r="G53" s="21">
        <f t="shared" si="1"/>
        <v>54097.30285714286</v>
      </c>
      <c r="H53" s="45">
        <f t="shared" si="5"/>
        <v>946.7028</v>
      </c>
      <c r="M53" s="45">
        <v>928.14</v>
      </c>
    </row>
    <row r="54" spans="1:168" ht="12.75">
      <c r="A54" s="55" t="s">
        <v>42</v>
      </c>
      <c r="B54" s="51" t="s">
        <v>20</v>
      </c>
      <c r="C54" s="10" t="s">
        <v>230</v>
      </c>
      <c r="D54" s="13">
        <v>180</v>
      </c>
      <c r="E54" s="21">
        <f t="shared" si="0"/>
        <v>39037.950000000004</v>
      </c>
      <c r="F54" s="41">
        <f t="shared" si="4"/>
        <v>7378.172550000001</v>
      </c>
      <c r="G54" s="21">
        <f t="shared" si="1"/>
        <v>43375.5</v>
      </c>
      <c r="H54" s="45">
        <f t="shared" si="5"/>
        <v>7807.59</v>
      </c>
      <c r="I54" s="3"/>
      <c r="J54" s="3"/>
      <c r="K54" s="3"/>
      <c r="L54" s="3"/>
      <c r="M54" s="45">
        <v>7654.5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</row>
    <row r="55" spans="1:168" ht="12.75" hidden="1">
      <c r="A55" s="55"/>
      <c r="B55" s="51"/>
      <c r="C55" s="32" t="s">
        <v>231</v>
      </c>
      <c r="D55" s="13">
        <v>52</v>
      </c>
      <c r="E55" s="21">
        <f t="shared" si="0"/>
        <v>46081.305</v>
      </c>
      <c r="F55" s="41">
        <f t="shared" si="4"/>
        <v>2516.039253</v>
      </c>
      <c r="G55" s="21">
        <f t="shared" si="1"/>
        <v>51201.45</v>
      </c>
      <c r="H55" s="45">
        <f t="shared" si="5"/>
        <v>2662.4754</v>
      </c>
      <c r="I55" s="3"/>
      <c r="J55" s="3"/>
      <c r="K55" s="3"/>
      <c r="L55" s="3"/>
      <c r="M55" s="45">
        <v>2610.27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</row>
    <row r="56" spans="1:168" ht="12.75">
      <c r="A56" s="55" t="s">
        <v>43</v>
      </c>
      <c r="B56" s="51" t="s">
        <v>19</v>
      </c>
      <c r="C56" s="10" t="s">
        <v>230</v>
      </c>
      <c r="D56" s="13">
        <v>180</v>
      </c>
      <c r="E56" s="21">
        <f t="shared" si="0"/>
        <v>38521.32</v>
      </c>
      <c r="F56" s="41">
        <f t="shared" si="4"/>
        <v>7280.52948</v>
      </c>
      <c r="G56" s="21">
        <f t="shared" si="1"/>
        <v>42801.46666666667</v>
      </c>
      <c r="H56" s="45">
        <f t="shared" si="5"/>
        <v>7704.264</v>
      </c>
      <c r="I56" s="3"/>
      <c r="J56" s="3"/>
      <c r="K56" s="3"/>
      <c r="L56" s="3"/>
      <c r="M56" s="45">
        <v>7553.2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</row>
    <row r="57" spans="1:168" ht="12.75" hidden="1">
      <c r="A57" s="55"/>
      <c r="B57" s="51"/>
      <c r="C57" s="32" t="s">
        <v>231</v>
      </c>
      <c r="D57" s="13">
        <v>52</v>
      </c>
      <c r="E57" s="21">
        <f t="shared" si="0"/>
        <v>45131.174999999996</v>
      </c>
      <c r="F57" s="41">
        <f t="shared" si="4"/>
        <v>2464.1621549999995</v>
      </c>
      <c r="G57" s="21">
        <f t="shared" si="1"/>
        <v>50145.74999999999</v>
      </c>
      <c r="H57" s="45">
        <f t="shared" si="5"/>
        <v>2607.5789999999997</v>
      </c>
      <c r="I57" s="3"/>
      <c r="J57" s="3"/>
      <c r="K57" s="3"/>
      <c r="L57" s="3"/>
      <c r="M57" s="45">
        <v>2556.45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</row>
    <row r="58" spans="1:13" ht="12.75">
      <c r="A58" s="55"/>
      <c r="B58" s="51"/>
      <c r="C58" s="10" t="s">
        <v>233</v>
      </c>
      <c r="D58" s="13">
        <v>17.5</v>
      </c>
      <c r="E58" s="21">
        <f t="shared" si="0"/>
        <v>40538.88</v>
      </c>
      <c r="F58" s="41">
        <f t="shared" si="4"/>
        <v>744.90192</v>
      </c>
      <c r="G58" s="21">
        <f t="shared" si="1"/>
        <v>45043.2</v>
      </c>
      <c r="H58" s="45">
        <f t="shared" si="5"/>
        <v>788.256</v>
      </c>
      <c r="M58" s="45">
        <v>772.8</v>
      </c>
    </row>
    <row r="59" spans="1:13" ht="12.75">
      <c r="A59" s="55"/>
      <c r="B59" s="51"/>
      <c r="C59" s="10" t="s">
        <v>232</v>
      </c>
      <c r="D59" s="13">
        <v>4.4</v>
      </c>
      <c r="E59" s="21">
        <f t="shared" si="0"/>
        <v>40116.59999999999</v>
      </c>
      <c r="F59" s="41">
        <f t="shared" si="4"/>
        <v>185.338692</v>
      </c>
      <c r="G59" s="21">
        <f t="shared" si="1"/>
        <v>44573.99999999999</v>
      </c>
      <c r="H59" s="45">
        <f t="shared" si="5"/>
        <v>196.1256</v>
      </c>
      <c r="M59" s="45">
        <v>192.28</v>
      </c>
    </row>
    <row r="60" spans="1:13" ht="12.75">
      <c r="A60" s="55"/>
      <c r="B60" s="51"/>
      <c r="C60" s="10" t="s">
        <v>229</v>
      </c>
      <c r="D60" s="13">
        <v>0.85</v>
      </c>
      <c r="E60" s="21">
        <f t="shared" si="0"/>
        <v>52660.8</v>
      </c>
      <c r="F60" s="41">
        <f t="shared" si="4"/>
        <v>46.999764</v>
      </c>
      <c r="G60" s="21">
        <f t="shared" si="1"/>
        <v>58512</v>
      </c>
      <c r="H60" s="45">
        <f t="shared" si="5"/>
        <v>49.7352</v>
      </c>
      <c r="M60" s="45">
        <v>48.76</v>
      </c>
    </row>
    <row r="61" spans="1:168" ht="12.75">
      <c r="A61" s="55" t="s">
        <v>44</v>
      </c>
      <c r="B61" s="51" t="s">
        <v>22</v>
      </c>
      <c r="C61" s="10" t="s">
        <v>230</v>
      </c>
      <c r="D61" s="13">
        <v>180</v>
      </c>
      <c r="E61" s="21">
        <f t="shared" si="0"/>
        <v>36734.535</v>
      </c>
      <c r="F61" s="41">
        <f t="shared" si="4"/>
        <v>6942.827115000001</v>
      </c>
      <c r="G61" s="21">
        <f t="shared" si="1"/>
        <v>40816.15</v>
      </c>
      <c r="H61" s="45">
        <f t="shared" si="5"/>
        <v>7346.907</v>
      </c>
      <c r="I61" s="3"/>
      <c r="J61" s="3"/>
      <c r="K61" s="3"/>
      <c r="L61" s="3"/>
      <c r="M61" s="45">
        <v>7202.85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</row>
    <row r="62" spans="1:168" ht="12.75" hidden="1">
      <c r="A62" s="55"/>
      <c r="B62" s="51"/>
      <c r="C62" s="32" t="s">
        <v>231</v>
      </c>
      <c r="D62" s="13">
        <v>52</v>
      </c>
      <c r="E62" s="21">
        <f t="shared" si="0"/>
        <v>45419.10923076924</v>
      </c>
      <c r="F62" s="41">
        <f t="shared" si="4"/>
        <v>2479.8833640000003</v>
      </c>
      <c r="G62" s="21">
        <f t="shared" si="1"/>
        <v>50465.67692307693</v>
      </c>
      <c r="H62" s="45">
        <f t="shared" si="5"/>
        <v>2624.2152</v>
      </c>
      <c r="I62" s="3"/>
      <c r="J62" s="3"/>
      <c r="K62" s="3"/>
      <c r="L62" s="3"/>
      <c r="M62" s="45">
        <v>2572.76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</row>
    <row r="63" spans="1:13" ht="12.75">
      <c r="A63" s="55"/>
      <c r="B63" s="51"/>
      <c r="C63" s="10" t="s">
        <v>233</v>
      </c>
      <c r="D63" s="13">
        <v>17.5</v>
      </c>
      <c r="E63" s="21">
        <f t="shared" si="0"/>
        <v>40052.60228571429</v>
      </c>
      <c r="F63" s="41">
        <f t="shared" si="4"/>
        <v>735.966567</v>
      </c>
      <c r="G63" s="21">
        <f t="shared" si="1"/>
        <v>44502.89142857143</v>
      </c>
      <c r="H63" s="45">
        <f t="shared" si="5"/>
        <v>778.8006</v>
      </c>
      <c r="M63" s="45">
        <v>763.53</v>
      </c>
    </row>
    <row r="64" spans="1:168" ht="12.75">
      <c r="A64" s="55" t="s">
        <v>198</v>
      </c>
      <c r="B64" s="51" t="s">
        <v>23</v>
      </c>
      <c r="C64" s="10" t="s">
        <v>230</v>
      </c>
      <c r="D64" s="13">
        <v>180</v>
      </c>
      <c r="E64" s="21">
        <f t="shared" si="0"/>
        <v>31303.8</v>
      </c>
      <c r="F64" s="41">
        <f t="shared" si="4"/>
        <v>5916.4182</v>
      </c>
      <c r="G64" s="21">
        <f t="shared" si="1"/>
        <v>34782</v>
      </c>
      <c r="H64" s="45">
        <f t="shared" si="5"/>
        <v>6260.76</v>
      </c>
      <c r="I64" s="3"/>
      <c r="J64" s="3"/>
      <c r="K64" s="3"/>
      <c r="L64" s="3"/>
      <c r="M64" s="45">
        <v>6138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</row>
    <row r="65" spans="1:168" ht="12.75" hidden="1">
      <c r="A65" s="55"/>
      <c r="B65" s="51"/>
      <c r="C65" s="32" t="s">
        <v>231</v>
      </c>
      <c r="D65" s="13">
        <v>52</v>
      </c>
      <c r="E65" s="21">
        <f t="shared" si="0"/>
        <v>41491.834615384614</v>
      </c>
      <c r="F65" s="41">
        <f t="shared" si="4"/>
        <v>2265.45417</v>
      </c>
      <c r="G65" s="21">
        <f t="shared" si="1"/>
        <v>46102.03846153846</v>
      </c>
      <c r="H65" s="45">
        <f t="shared" si="5"/>
        <v>2397.306</v>
      </c>
      <c r="I65" s="3"/>
      <c r="J65" s="3"/>
      <c r="K65" s="3"/>
      <c r="L65" s="3"/>
      <c r="M65" s="45">
        <v>2350.3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</row>
    <row r="66" spans="1:13" ht="12.75">
      <c r="A66" s="55"/>
      <c r="B66" s="51"/>
      <c r="C66" s="10" t="s">
        <v>233</v>
      </c>
      <c r="D66" s="13">
        <v>17.5</v>
      </c>
      <c r="E66" s="21">
        <f t="shared" si="0"/>
        <v>34149.59999999999</v>
      </c>
      <c r="F66" s="41">
        <f t="shared" si="4"/>
        <v>627.4988999999999</v>
      </c>
      <c r="G66" s="21">
        <f t="shared" si="1"/>
        <v>37943.99999999999</v>
      </c>
      <c r="H66" s="45">
        <f t="shared" si="5"/>
        <v>664.02</v>
      </c>
      <c r="M66" s="45">
        <v>651</v>
      </c>
    </row>
    <row r="67" spans="1:13" ht="12.75">
      <c r="A67" s="55"/>
      <c r="B67" s="51"/>
      <c r="C67" s="10" t="s">
        <v>232</v>
      </c>
      <c r="D67" s="13">
        <v>4.4</v>
      </c>
      <c r="E67" s="21">
        <f t="shared" si="0"/>
        <v>34731.69545454545</v>
      </c>
      <c r="F67" s="41">
        <f t="shared" si="4"/>
        <v>160.460433</v>
      </c>
      <c r="G67" s="21">
        <f t="shared" si="1"/>
        <v>38590.77272727272</v>
      </c>
      <c r="H67" s="45">
        <f t="shared" si="5"/>
        <v>169.7994</v>
      </c>
      <c r="M67" s="45">
        <v>166.47</v>
      </c>
    </row>
    <row r="68" spans="1:168" ht="12.75">
      <c r="A68" s="55" t="s">
        <v>45</v>
      </c>
      <c r="B68" s="51" t="s">
        <v>225</v>
      </c>
      <c r="C68" s="10" t="s">
        <v>230</v>
      </c>
      <c r="D68" s="13">
        <v>180</v>
      </c>
      <c r="E68" s="21">
        <f t="shared" si="0"/>
        <v>32489.55</v>
      </c>
      <c r="F68" s="41">
        <f t="shared" si="4"/>
        <v>6140.52495</v>
      </c>
      <c r="G68" s="21">
        <f t="shared" si="1"/>
        <v>36099.5</v>
      </c>
      <c r="H68" s="45">
        <f t="shared" si="5"/>
        <v>6497.91</v>
      </c>
      <c r="I68" s="3"/>
      <c r="J68" s="3"/>
      <c r="K68" s="3"/>
      <c r="L68" s="3"/>
      <c r="M68" s="45">
        <v>6370.5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</row>
    <row r="69" spans="1:168" ht="12.75">
      <c r="A69" s="55"/>
      <c r="B69" s="51"/>
      <c r="C69" s="10" t="s">
        <v>233</v>
      </c>
      <c r="D69" s="13">
        <v>17.5</v>
      </c>
      <c r="E69" s="21">
        <f t="shared" si="0"/>
        <v>35613.154285714285</v>
      </c>
      <c r="F69" s="41">
        <f t="shared" si="4"/>
        <v>654.39171</v>
      </c>
      <c r="G69" s="21">
        <f t="shared" si="1"/>
        <v>39570.171428571426</v>
      </c>
      <c r="H69" s="45">
        <f t="shared" si="5"/>
        <v>692.478</v>
      </c>
      <c r="I69" s="3"/>
      <c r="J69" s="3"/>
      <c r="K69" s="3"/>
      <c r="L69" s="3"/>
      <c r="M69" s="45">
        <v>678.9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</row>
    <row r="70" spans="1:168" ht="12.75">
      <c r="A70" s="55" t="s">
        <v>46</v>
      </c>
      <c r="B70" s="51" t="s">
        <v>224</v>
      </c>
      <c r="C70" s="10" t="s">
        <v>230</v>
      </c>
      <c r="D70" s="13">
        <v>180</v>
      </c>
      <c r="E70" s="21">
        <f aca="true" t="shared" si="6" ref="E70:E133">G70*0.9</f>
        <v>32185.335000000003</v>
      </c>
      <c r="F70" s="41">
        <f t="shared" si="4"/>
        <v>6083.028315000001</v>
      </c>
      <c r="G70" s="21">
        <f aca="true" t="shared" si="7" ref="G70:G133">H70/$D70*1000</f>
        <v>35761.48333333334</v>
      </c>
      <c r="H70" s="45">
        <f t="shared" si="5"/>
        <v>6437.067000000001</v>
      </c>
      <c r="I70" s="3"/>
      <c r="J70" s="3"/>
      <c r="K70" s="3"/>
      <c r="L70" s="3"/>
      <c r="M70" s="45">
        <v>6310.85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</row>
    <row r="71" spans="1:168" ht="12.75">
      <c r="A71" s="55"/>
      <c r="B71" s="51"/>
      <c r="C71" s="10" t="s">
        <v>233</v>
      </c>
      <c r="D71" s="13">
        <v>17.5</v>
      </c>
      <c r="E71" s="21">
        <f t="shared" si="6"/>
        <v>36379.02857142857</v>
      </c>
      <c r="F71" s="41">
        <f t="shared" si="4"/>
        <v>668.4646500000001</v>
      </c>
      <c r="G71" s="21">
        <f t="shared" si="7"/>
        <v>40421.142857142855</v>
      </c>
      <c r="H71" s="45">
        <f t="shared" si="5"/>
        <v>707.37</v>
      </c>
      <c r="I71" s="3"/>
      <c r="J71" s="3"/>
      <c r="K71" s="3"/>
      <c r="L71" s="3"/>
      <c r="M71" s="45">
        <v>693.5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</row>
    <row r="72" spans="1:8" s="8" customFormat="1" ht="18.75" customHeight="1">
      <c r="A72" s="28" t="s">
        <v>90</v>
      </c>
      <c r="B72" s="43"/>
      <c r="C72" s="43"/>
      <c r="D72" s="43"/>
      <c r="E72" s="43"/>
      <c r="F72" s="43"/>
      <c r="G72" s="43"/>
      <c r="H72" s="38"/>
    </row>
    <row r="73" spans="1:168" ht="12.75">
      <c r="A73" s="55" t="s">
        <v>47</v>
      </c>
      <c r="B73" s="51" t="s">
        <v>226</v>
      </c>
      <c r="C73" s="10" t="s">
        <v>230</v>
      </c>
      <c r="D73" s="13">
        <v>180</v>
      </c>
      <c r="E73" s="21">
        <f t="shared" si="6"/>
        <v>28101</v>
      </c>
      <c r="F73" s="41">
        <f>(E73*$D73/1000)*1.05</f>
        <v>5311.089000000001</v>
      </c>
      <c r="G73" s="21">
        <f t="shared" si="7"/>
        <v>31223.333333333332</v>
      </c>
      <c r="H73" s="45">
        <f>M73*1.02</f>
        <v>5620.2</v>
      </c>
      <c r="I73" s="3"/>
      <c r="J73" s="3"/>
      <c r="K73" s="3"/>
      <c r="L73" s="3"/>
      <c r="M73" s="45">
        <v>5510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</row>
    <row r="74" spans="1:168" ht="12.75" hidden="1">
      <c r="A74" s="55"/>
      <c r="B74" s="51"/>
      <c r="C74" s="32" t="s">
        <v>231</v>
      </c>
      <c r="D74" s="13">
        <v>52</v>
      </c>
      <c r="E74" s="21">
        <f t="shared" si="6"/>
        <v>39294.81346153846</v>
      </c>
      <c r="F74" s="41">
        <f aca="true" t="shared" si="8" ref="F74:F94">(E74*$D74/1000)*1.05</f>
        <v>2145.496815</v>
      </c>
      <c r="G74" s="21">
        <f t="shared" si="7"/>
        <v>43660.903846153844</v>
      </c>
      <c r="H74" s="45">
        <f aca="true" t="shared" si="9" ref="H74:H94">M74*1.02</f>
        <v>2270.3669999999997</v>
      </c>
      <c r="I74" s="3"/>
      <c r="J74" s="3"/>
      <c r="K74" s="3"/>
      <c r="L74" s="3"/>
      <c r="M74" s="45">
        <v>2225.85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</row>
    <row r="75" spans="1:13" ht="12.75">
      <c r="A75" s="55"/>
      <c r="B75" s="51"/>
      <c r="C75" s="10" t="s">
        <v>233</v>
      </c>
      <c r="D75" s="13">
        <v>17.5</v>
      </c>
      <c r="E75" s="21">
        <f t="shared" si="6"/>
        <v>30648.085714285717</v>
      </c>
      <c r="F75" s="41">
        <f t="shared" si="8"/>
        <v>563.158575</v>
      </c>
      <c r="G75" s="21">
        <f t="shared" si="7"/>
        <v>34053.42857142857</v>
      </c>
      <c r="H75" s="45">
        <f t="shared" si="9"/>
        <v>595.9350000000001</v>
      </c>
      <c r="M75" s="45">
        <v>584.25</v>
      </c>
    </row>
    <row r="76" spans="1:168" ht="12.75" hidden="1">
      <c r="A76" s="61" t="s">
        <v>187</v>
      </c>
      <c r="B76" s="62" t="s">
        <v>184</v>
      </c>
      <c r="C76" s="10" t="s">
        <v>230</v>
      </c>
      <c r="D76" s="13">
        <v>180</v>
      </c>
      <c r="E76" s="21">
        <f t="shared" si="6"/>
        <v>35271.6</v>
      </c>
      <c r="F76" s="41">
        <f t="shared" si="8"/>
        <v>6666.3324</v>
      </c>
      <c r="G76" s="21">
        <f t="shared" si="7"/>
        <v>39190.666666666664</v>
      </c>
      <c r="H76" s="45">
        <f t="shared" si="9"/>
        <v>7054.32</v>
      </c>
      <c r="I76" s="3"/>
      <c r="J76" s="3"/>
      <c r="K76" s="3"/>
      <c r="L76" s="3"/>
      <c r="M76" s="45">
        <v>6916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</row>
    <row r="77" spans="1:13" ht="12.75" hidden="1">
      <c r="A77" s="61"/>
      <c r="B77" s="62"/>
      <c r="C77" s="10" t="s">
        <v>233</v>
      </c>
      <c r="D77" s="13">
        <v>17.5</v>
      </c>
      <c r="E77" s="21">
        <f t="shared" si="6"/>
        <v>40714.61142857143</v>
      </c>
      <c r="F77" s="41">
        <f t="shared" si="8"/>
        <v>748.130985</v>
      </c>
      <c r="G77" s="21">
        <f t="shared" si="7"/>
        <v>45238.45714285714</v>
      </c>
      <c r="H77" s="45">
        <f t="shared" si="9"/>
        <v>791.673</v>
      </c>
      <c r="M77" s="45">
        <v>776.15</v>
      </c>
    </row>
    <row r="78" spans="1:168" ht="12.75" hidden="1">
      <c r="A78" s="61" t="s">
        <v>191</v>
      </c>
      <c r="B78" s="62" t="s">
        <v>184</v>
      </c>
      <c r="C78" s="10" t="s">
        <v>230</v>
      </c>
      <c r="D78" s="13">
        <v>180</v>
      </c>
      <c r="E78" s="21">
        <f t="shared" si="6"/>
        <v>37413.09</v>
      </c>
      <c r="F78" s="41">
        <f t="shared" si="8"/>
        <v>7071.074009999999</v>
      </c>
      <c r="G78" s="21">
        <f t="shared" si="7"/>
        <v>41570.1</v>
      </c>
      <c r="H78" s="45">
        <f t="shared" si="9"/>
        <v>7482.6179999999995</v>
      </c>
      <c r="I78" s="3"/>
      <c r="J78" s="3"/>
      <c r="K78" s="3"/>
      <c r="L78" s="3"/>
      <c r="M78" s="45">
        <v>7335.9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</row>
    <row r="79" spans="1:13" ht="12.75" hidden="1">
      <c r="A79" s="61"/>
      <c r="B79" s="62"/>
      <c r="C79" s="10" t="s">
        <v>233</v>
      </c>
      <c r="D79" s="13">
        <v>17.5</v>
      </c>
      <c r="E79" s="21">
        <f t="shared" si="6"/>
        <v>42907.32000000001</v>
      </c>
      <c r="F79" s="41">
        <f t="shared" si="8"/>
        <v>788.4220050000001</v>
      </c>
      <c r="G79" s="21">
        <f t="shared" si="7"/>
        <v>47674.8</v>
      </c>
      <c r="H79" s="45">
        <f t="shared" si="9"/>
        <v>834.3090000000001</v>
      </c>
      <c r="M79" s="45">
        <v>817.95</v>
      </c>
    </row>
    <row r="80" spans="1:168" ht="12.75">
      <c r="A80" s="55" t="s">
        <v>48</v>
      </c>
      <c r="B80" s="51" t="s">
        <v>184</v>
      </c>
      <c r="C80" s="10" t="s">
        <v>230</v>
      </c>
      <c r="D80" s="13">
        <v>180</v>
      </c>
      <c r="E80" s="21">
        <f t="shared" si="6"/>
        <v>25920.749999999996</v>
      </c>
      <c r="F80" s="41">
        <f t="shared" si="8"/>
        <v>4899.021749999999</v>
      </c>
      <c r="G80" s="21">
        <f t="shared" si="7"/>
        <v>28800.83333333333</v>
      </c>
      <c r="H80" s="45">
        <f t="shared" si="9"/>
        <v>5184.15</v>
      </c>
      <c r="I80" s="3"/>
      <c r="J80" s="3"/>
      <c r="K80" s="3"/>
      <c r="L80" s="3"/>
      <c r="M80" s="45">
        <v>5082.5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</row>
    <row r="81" spans="1:168" ht="12.75" hidden="1">
      <c r="A81" s="55"/>
      <c r="B81" s="51"/>
      <c r="C81" s="32" t="s">
        <v>231</v>
      </c>
      <c r="D81" s="13">
        <v>52</v>
      </c>
      <c r="E81" s="21">
        <f t="shared" si="6"/>
        <v>34590.593076923076</v>
      </c>
      <c r="F81" s="41">
        <f t="shared" si="8"/>
        <v>1888.6463820000001</v>
      </c>
      <c r="G81" s="21">
        <f t="shared" si="7"/>
        <v>38433.99230769231</v>
      </c>
      <c r="H81" s="45">
        <f t="shared" si="9"/>
        <v>1998.5675999999999</v>
      </c>
      <c r="I81" s="3"/>
      <c r="J81" s="3"/>
      <c r="K81" s="3"/>
      <c r="L81" s="3"/>
      <c r="M81" s="45">
        <v>1959.3799999999999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</row>
    <row r="82" spans="1:13" ht="12.75">
      <c r="A82" s="55"/>
      <c r="B82" s="51"/>
      <c r="C82" s="10" t="s">
        <v>233</v>
      </c>
      <c r="D82" s="13">
        <v>17.5</v>
      </c>
      <c r="E82" s="21">
        <f t="shared" si="6"/>
        <v>29900.57142857143</v>
      </c>
      <c r="F82" s="41">
        <f t="shared" si="8"/>
        <v>549.4230000000001</v>
      </c>
      <c r="G82" s="21">
        <f t="shared" si="7"/>
        <v>33222.857142857145</v>
      </c>
      <c r="H82" s="45">
        <f t="shared" si="9"/>
        <v>581.4</v>
      </c>
      <c r="M82" s="45">
        <v>570</v>
      </c>
    </row>
    <row r="83" spans="1:13" ht="12.75">
      <c r="A83" s="55"/>
      <c r="B83" s="51"/>
      <c r="C83" s="10" t="s">
        <v>234</v>
      </c>
      <c r="D83" s="13">
        <v>9</v>
      </c>
      <c r="E83" s="21">
        <f t="shared" si="6"/>
        <v>31008.000000000004</v>
      </c>
      <c r="F83" s="41">
        <f t="shared" si="8"/>
        <v>293.02560000000005</v>
      </c>
      <c r="G83" s="21">
        <f t="shared" si="7"/>
        <v>34453.333333333336</v>
      </c>
      <c r="H83" s="45">
        <f t="shared" si="9"/>
        <v>310.08</v>
      </c>
      <c r="M83" s="45">
        <v>304</v>
      </c>
    </row>
    <row r="84" spans="1:13" ht="12.75">
      <c r="A84" s="55"/>
      <c r="B84" s="51"/>
      <c r="C84" s="10" t="s">
        <v>232</v>
      </c>
      <c r="D84" s="13">
        <v>4.4</v>
      </c>
      <c r="E84" s="21">
        <f t="shared" si="6"/>
        <v>33694.77272727272</v>
      </c>
      <c r="F84" s="41">
        <f t="shared" si="8"/>
        <v>155.66984999999997</v>
      </c>
      <c r="G84" s="21">
        <f t="shared" si="7"/>
        <v>37438.63636363635</v>
      </c>
      <c r="H84" s="45">
        <f t="shared" si="9"/>
        <v>164.73</v>
      </c>
      <c r="M84" s="45">
        <v>161.5</v>
      </c>
    </row>
    <row r="85" spans="1:168" ht="12.75">
      <c r="A85" s="55" t="s">
        <v>49</v>
      </c>
      <c r="B85" s="51" t="s">
        <v>184</v>
      </c>
      <c r="C85" s="10" t="s">
        <v>230</v>
      </c>
      <c r="D85" s="13">
        <v>180</v>
      </c>
      <c r="E85" s="21">
        <f t="shared" si="6"/>
        <v>26405.25</v>
      </c>
      <c r="F85" s="41">
        <f t="shared" si="8"/>
        <v>4990.59225</v>
      </c>
      <c r="G85" s="21">
        <f t="shared" si="7"/>
        <v>29339.166666666668</v>
      </c>
      <c r="H85" s="45">
        <f t="shared" si="9"/>
        <v>5281.05</v>
      </c>
      <c r="I85" s="3"/>
      <c r="J85" s="3"/>
      <c r="K85" s="3"/>
      <c r="L85" s="3"/>
      <c r="M85" s="45">
        <v>5177.5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</row>
    <row r="86" spans="1:168" ht="12.75" hidden="1">
      <c r="A86" s="55"/>
      <c r="B86" s="51"/>
      <c r="C86" s="32" t="s">
        <v>231</v>
      </c>
      <c r="D86" s="13">
        <v>52</v>
      </c>
      <c r="E86" s="21">
        <f t="shared" si="6"/>
        <v>35144.041153846156</v>
      </c>
      <c r="F86" s="41">
        <f t="shared" si="8"/>
        <v>1918.864647</v>
      </c>
      <c r="G86" s="21">
        <f t="shared" si="7"/>
        <v>39048.93461538462</v>
      </c>
      <c r="H86" s="45">
        <f t="shared" si="9"/>
        <v>2030.5446</v>
      </c>
      <c r="I86" s="3"/>
      <c r="J86" s="3"/>
      <c r="K86" s="3"/>
      <c r="L86" s="3"/>
      <c r="M86" s="45">
        <v>1990.73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</row>
    <row r="87" spans="1:13" ht="12.75">
      <c r="A87" s="55"/>
      <c r="B87" s="51"/>
      <c r="C87" s="10" t="s">
        <v>233</v>
      </c>
      <c r="D87" s="13">
        <v>17.5</v>
      </c>
      <c r="E87" s="21">
        <f t="shared" si="6"/>
        <v>30897.257142857146</v>
      </c>
      <c r="F87" s="41">
        <f t="shared" si="8"/>
        <v>567.7371000000002</v>
      </c>
      <c r="G87" s="21">
        <f t="shared" si="7"/>
        <v>34330.28571428572</v>
      </c>
      <c r="H87" s="45">
        <f t="shared" si="9"/>
        <v>600.78</v>
      </c>
      <c r="M87" s="45">
        <v>589</v>
      </c>
    </row>
    <row r="88" spans="1:13" ht="12.75">
      <c r="A88" s="55"/>
      <c r="B88" s="51"/>
      <c r="C88" s="10" t="s">
        <v>234</v>
      </c>
      <c r="D88" s="13">
        <v>9</v>
      </c>
      <c r="E88" s="21">
        <f t="shared" si="6"/>
        <v>31977</v>
      </c>
      <c r="F88" s="41">
        <f t="shared" si="8"/>
        <v>302.18265</v>
      </c>
      <c r="G88" s="21">
        <f t="shared" si="7"/>
        <v>35530</v>
      </c>
      <c r="H88" s="45">
        <f t="shared" si="9"/>
        <v>319.77</v>
      </c>
      <c r="M88" s="45">
        <v>313.5</v>
      </c>
    </row>
    <row r="89" spans="1:13" ht="12.75">
      <c r="A89" s="55"/>
      <c r="B89" s="51"/>
      <c r="C89" s="10" t="s">
        <v>232</v>
      </c>
      <c r="D89" s="13">
        <v>4.4</v>
      </c>
      <c r="E89" s="21">
        <f t="shared" si="6"/>
        <v>34685.795454545456</v>
      </c>
      <c r="F89" s="41">
        <f t="shared" si="8"/>
        <v>160.24837500000004</v>
      </c>
      <c r="G89" s="21">
        <f t="shared" si="7"/>
        <v>38539.77272727273</v>
      </c>
      <c r="H89" s="45">
        <f t="shared" si="9"/>
        <v>169.57500000000002</v>
      </c>
      <c r="M89" s="45">
        <v>166.25</v>
      </c>
    </row>
    <row r="90" spans="1:168" ht="12.75">
      <c r="A90" s="60" t="s">
        <v>126</v>
      </c>
      <c r="B90" s="51"/>
      <c r="C90" s="10" t="s">
        <v>230</v>
      </c>
      <c r="D90" s="13">
        <v>180</v>
      </c>
      <c r="E90" s="21">
        <f t="shared" si="6"/>
        <v>30018.600000000002</v>
      </c>
      <c r="F90" s="41">
        <f t="shared" si="8"/>
        <v>5673.5154</v>
      </c>
      <c r="G90" s="21">
        <f t="shared" si="7"/>
        <v>33354</v>
      </c>
      <c r="H90" s="45">
        <f t="shared" si="9"/>
        <v>6003.72</v>
      </c>
      <c r="I90" s="3"/>
      <c r="J90" s="3"/>
      <c r="K90" s="3"/>
      <c r="L90" s="3"/>
      <c r="M90" s="45">
        <v>5886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</row>
    <row r="91" spans="1:168" ht="12.75" hidden="1">
      <c r="A91" s="60"/>
      <c r="B91" s="51"/>
      <c r="C91" s="32" t="s">
        <v>231</v>
      </c>
      <c r="D91" s="13">
        <v>52</v>
      </c>
      <c r="E91" s="21">
        <f t="shared" si="6"/>
        <v>43693.269230769234</v>
      </c>
      <c r="F91" s="41">
        <f t="shared" si="8"/>
        <v>2385.6525</v>
      </c>
      <c r="G91" s="21">
        <f t="shared" si="7"/>
        <v>48548.07692307692</v>
      </c>
      <c r="H91" s="45">
        <f t="shared" si="9"/>
        <v>2524.5</v>
      </c>
      <c r="I91" s="3"/>
      <c r="J91" s="3"/>
      <c r="K91" s="3"/>
      <c r="L91" s="3"/>
      <c r="M91" s="45">
        <v>2475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</row>
    <row r="92" spans="1:168" ht="12.75">
      <c r="A92" s="20" t="s">
        <v>50</v>
      </c>
      <c r="B92" s="7" t="s">
        <v>185</v>
      </c>
      <c r="C92" s="10" t="s">
        <v>230</v>
      </c>
      <c r="D92" s="13">
        <v>180</v>
      </c>
      <c r="E92" s="21">
        <f t="shared" si="6"/>
        <v>32130</v>
      </c>
      <c r="F92" s="41">
        <f t="shared" si="8"/>
        <v>6072.57</v>
      </c>
      <c r="G92" s="21">
        <f t="shared" si="7"/>
        <v>35700</v>
      </c>
      <c r="H92" s="45">
        <f t="shared" si="9"/>
        <v>6426</v>
      </c>
      <c r="I92" s="3"/>
      <c r="J92" s="3"/>
      <c r="K92" s="3"/>
      <c r="L92" s="3"/>
      <c r="M92" s="45">
        <v>6300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</row>
    <row r="93" spans="1:168" ht="12.75">
      <c r="A93" s="20" t="s">
        <v>51</v>
      </c>
      <c r="B93" s="7" t="s">
        <v>185</v>
      </c>
      <c r="C93" s="10" t="s">
        <v>230</v>
      </c>
      <c r="D93" s="13">
        <v>180</v>
      </c>
      <c r="E93" s="21">
        <f t="shared" si="6"/>
        <v>32474.25</v>
      </c>
      <c r="F93" s="41">
        <f t="shared" si="8"/>
        <v>6137.63325</v>
      </c>
      <c r="G93" s="21">
        <f t="shared" si="7"/>
        <v>36082.5</v>
      </c>
      <c r="H93" s="45">
        <f t="shared" si="9"/>
        <v>6494.85</v>
      </c>
      <c r="I93" s="3"/>
      <c r="J93" s="3"/>
      <c r="K93" s="3"/>
      <c r="L93" s="3"/>
      <c r="M93" s="45">
        <v>6367.5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</row>
    <row r="94" spans="1:168" ht="12.75">
      <c r="A94" s="20" t="s">
        <v>52</v>
      </c>
      <c r="B94" s="7" t="s">
        <v>185</v>
      </c>
      <c r="C94" s="10" t="s">
        <v>230</v>
      </c>
      <c r="D94" s="13">
        <v>180</v>
      </c>
      <c r="E94" s="21">
        <f t="shared" si="6"/>
        <v>33277.5</v>
      </c>
      <c r="F94" s="41">
        <f t="shared" si="8"/>
        <v>6289.4475</v>
      </c>
      <c r="G94" s="21">
        <f t="shared" si="7"/>
        <v>36975</v>
      </c>
      <c r="H94" s="45">
        <f t="shared" si="9"/>
        <v>6655.5</v>
      </c>
      <c r="I94" s="3"/>
      <c r="J94" s="3"/>
      <c r="K94" s="3"/>
      <c r="L94" s="3"/>
      <c r="M94" s="45">
        <v>6525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</row>
    <row r="95" spans="1:8" ht="15.75">
      <c r="A95" s="28" t="s">
        <v>8</v>
      </c>
      <c r="B95" s="43"/>
      <c r="C95" s="43"/>
      <c r="D95" s="43"/>
      <c r="E95" s="43"/>
      <c r="F95" s="43"/>
      <c r="G95" s="43"/>
      <c r="H95" s="38"/>
    </row>
    <row r="96" spans="1:13" ht="12.75">
      <c r="A96" s="55" t="s">
        <v>53</v>
      </c>
      <c r="B96" s="52" t="s">
        <v>131</v>
      </c>
      <c r="C96" s="10" t="s">
        <v>233</v>
      </c>
      <c r="D96" s="13">
        <v>17.5</v>
      </c>
      <c r="E96" s="21">
        <f t="shared" si="6"/>
        <v>51932.571428571435</v>
      </c>
      <c r="F96" s="41">
        <f>(E96*$D96/1000)*1.05</f>
        <v>954.2610000000002</v>
      </c>
      <c r="G96" s="21">
        <f t="shared" si="7"/>
        <v>57702.857142857145</v>
      </c>
      <c r="H96" s="45">
        <f>M96*1.02</f>
        <v>1009.8000000000001</v>
      </c>
      <c r="M96" s="45">
        <v>990</v>
      </c>
    </row>
    <row r="97" spans="1:13" ht="12.75">
      <c r="A97" s="55"/>
      <c r="B97" s="52"/>
      <c r="C97" s="10" t="s">
        <v>229</v>
      </c>
      <c r="D97" s="13">
        <v>0.85</v>
      </c>
      <c r="E97" s="21">
        <f t="shared" si="6"/>
        <v>61236</v>
      </c>
      <c r="F97" s="41">
        <f aca="true" t="shared" si="10" ref="F97:F103">(E97*$D97/1000)*1.05</f>
        <v>54.65313</v>
      </c>
      <c r="G97" s="21">
        <f t="shared" si="7"/>
        <v>68040</v>
      </c>
      <c r="H97" s="45">
        <f aca="true" t="shared" si="11" ref="H97:H103">M97*1.02</f>
        <v>57.834</v>
      </c>
      <c r="M97" s="45">
        <v>56.7</v>
      </c>
    </row>
    <row r="98" spans="1:13" ht="12.75">
      <c r="A98" s="55" t="s">
        <v>54</v>
      </c>
      <c r="B98" s="52" t="s">
        <v>129</v>
      </c>
      <c r="C98" s="10" t="s">
        <v>233</v>
      </c>
      <c r="D98" s="13">
        <v>17.5</v>
      </c>
      <c r="E98" s="21">
        <f t="shared" si="6"/>
        <v>44365.62857142857</v>
      </c>
      <c r="F98" s="41">
        <f t="shared" si="10"/>
        <v>815.218425</v>
      </c>
      <c r="G98" s="21">
        <f t="shared" si="7"/>
        <v>49295.142857142855</v>
      </c>
      <c r="H98" s="45">
        <f t="shared" si="11"/>
        <v>862.665</v>
      </c>
      <c r="M98" s="45">
        <v>845.75</v>
      </c>
    </row>
    <row r="99" spans="1:13" ht="12.75">
      <c r="A99" s="55"/>
      <c r="B99" s="52"/>
      <c r="C99" s="10" t="s">
        <v>229</v>
      </c>
      <c r="D99" s="13">
        <v>0.85</v>
      </c>
      <c r="E99" s="21">
        <f t="shared" si="6"/>
        <v>37638.00000000001</v>
      </c>
      <c r="F99" s="41">
        <f t="shared" si="10"/>
        <v>33.59191500000001</v>
      </c>
      <c r="G99" s="21">
        <f t="shared" si="7"/>
        <v>41820.00000000001</v>
      </c>
      <c r="H99" s="45">
        <f t="shared" si="11"/>
        <v>35.547000000000004</v>
      </c>
      <c r="M99" s="45">
        <v>34.85</v>
      </c>
    </row>
    <row r="100" spans="1:13" ht="12.75">
      <c r="A100" s="55" t="s">
        <v>55</v>
      </c>
      <c r="B100" s="52" t="s">
        <v>130</v>
      </c>
      <c r="C100" s="10" t="s">
        <v>233</v>
      </c>
      <c r="D100" s="13">
        <v>17.5</v>
      </c>
      <c r="E100" s="21">
        <f t="shared" si="6"/>
        <v>54293.14285714286</v>
      </c>
      <c r="F100" s="41">
        <f t="shared" si="10"/>
        <v>997.6365000000002</v>
      </c>
      <c r="G100" s="21">
        <f t="shared" si="7"/>
        <v>60325.71428571429</v>
      </c>
      <c r="H100" s="45">
        <f t="shared" si="11"/>
        <v>1055.7</v>
      </c>
      <c r="M100" s="45">
        <v>1035</v>
      </c>
    </row>
    <row r="101" spans="1:13" ht="12.75">
      <c r="A101" s="55"/>
      <c r="B101" s="52"/>
      <c r="C101" s="10" t="s">
        <v>229</v>
      </c>
      <c r="D101" s="13">
        <v>0.85</v>
      </c>
      <c r="E101" s="21">
        <f t="shared" si="6"/>
        <v>53460.00000000001</v>
      </c>
      <c r="F101" s="41">
        <f t="shared" si="10"/>
        <v>47.71305000000001</v>
      </c>
      <c r="G101" s="21">
        <f t="shared" si="7"/>
        <v>59400.00000000001</v>
      </c>
      <c r="H101" s="45">
        <f t="shared" si="11"/>
        <v>50.49</v>
      </c>
      <c r="M101" s="45">
        <v>49.5</v>
      </c>
    </row>
    <row r="102" spans="1:13" ht="12.75">
      <c r="A102" s="55" t="s">
        <v>56</v>
      </c>
      <c r="B102" s="52" t="s">
        <v>217</v>
      </c>
      <c r="C102" s="10" t="s">
        <v>233</v>
      </c>
      <c r="D102" s="13">
        <v>17.5</v>
      </c>
      <c r="E102" s="21">
        <f t="shared" si="6"/>
        <v>63263.314285714296</v>
      </c>
      <c r="F102" s="41">
        <f t="shared" si="10"/>
        <v>1162.4634000000003</v>
      </c>
      <c r="G102" s="21">
        <f t="shared" si="7"/>
        <v>70292.57142857143</v>
      </c>
      <c r="H102" s="45">
        <f t="shared" si="11"/>
        <v>1230.1200000000001</v>
      </c>
      <c r="M102" s="45">
        <v>1206</v>
      </c>
    </row>
    <row r="103" spans="1:13" ht="12.75">
      <c r="A103" s="55"/>
      <c r="B103" s="52"/>
      <c r="C103" s="10" t="s">
        <v>229</v>
      </c>
      <c r="D103" s="13">
        <v>0.85</v>
      </c>
      <c r="E103" s="21">
        <f t="shared" si="6"/>
        <v>63180</v>
      </c>
      <c r="F103" s="41">
        <f t="shared" si="10"/>
        <v>56.38815</v>
      </c>
      <c r="G103" s="21">
        <f t="shared" si="7"/>
        <v>70200</v>
      </c>
      <c r="H103" s="45">
        <f t="shared" si="11"/>
        <v>59.67</v>
      </c>
      <c r="M103" s="45">
        <v>58.5</v>
      </c>
    </row>
    <row r="104" spans="1:8" ht="15.75">
      <c r="A104" s="28" t="s">
        <v>7</v>
      </c>
      <c r="B104" s="43"/>
      <c r="C104" s="43"/>
      <c r="D104" s="43"/>
      <c r="E104" s="43"/>
      <c r="F104" s="43"/>
      <c r="G104" s="43"/>
      <c r="H104" s="38"/>
    </row>
    <row r="105" spans="1:168" ht="12.75">
      <c r="A105" s="55" t="s">
        <v>57</v>
      </c>
      <c r="B105" s="51" t="s">
        <v>24</v>
      </c>
      <c r="C105" s="10" t="s">
        <v>230</v>
      </c>
      <c r="D105" s="13">
        <v>180</v>
      </c>
      <c r="E105" s="21">
        <f t="shared" si="6"/>
        <v>38663.09999999999</v>
      </c>
      <c r="F105" s="41">
        <f>(E105*$D105/1000)*1.05</f>
        <v>7307.325899999999</v>
      </c>
      <c r="G105" s="21">
        <f t="shared" si="7"/>
        <v>42958.99999999999</v>
      </c>
      <c r="H105" s="45">
        <f>M105*1.02</f>
        <v>7732.62</v>
      </c>
      <c r="I105" s="3"/>
      <c r="J105" s="3"/>
      <c r="K105" s="3"/>
      <c r="L105" s="3"/>
      <c r="M105" s="45">
        <v>7581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</row>
    <row r="106" spans="1:168" ht="12.75" hidden="1">
      <c r="A106" s="55"/>
      <c r="B106" s="51"/>
      <c r="C106" s="32" t="s">
        <v>231</v>
      </c>
      <c r="D106" s="13">
        <v>52</v>
      </c>
      <c r="E106" s="21">
        <f t="shared" si="6"/>
        <v>50640.587307692316</v>
      </c>
      <c r="F106" s="41">
        <f aca="true" t="shared" si="12" ref="F106:F141">(E106*$D106/1000)*1.05</f>
        <v>2764.9760670000005</v>
      </c>
      <c r="G106" s="21">
        <f t="shared" si="7"/>
        <v>56267.31923076924</v>
      </c>
      <c r="H106" s="45">
        <f aca="true" t="shared" si="13" ref="H106:H141">M106*1.02</f>
        <v>2925.9006000000004</v>
      </c>
      <c r="I106" s="3"/>
      <c r="J106" s="3"/>
      <c r="K106" s="3"/>
      <c r="L106" s="3"/>
      <c r="M106" s="45">
        <v>2868.53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</row>
    <row r="107" spans="1:13" ht="12.75">
      <c r="A107" s="55"/>
      <c r="B107" s="51"/>
      <c r="C107" s="10" t="s">
        <v>228</v>
      </c>
      <c r="D107" s="13">
        <v>3.4</v>
      </c>
      <c r="E107" s="21">
        <f t="shared" si="6"/>
        <v>45913.50000000001</v>
      </c>
      <c r="F107" s="41">
        <f t="shared" si="12"/>
        <v>163.91119500000002</v>
      </c>
      <c r="G107" s="21">
        <f t="shared" si="7"/>
        <v>51015.00000000001</v>
      </c>
      <c r="H107" s="45">
        <f t="shared" si="13"/>
        <v>173.45100000000002</v>
      </c>
      <c r="M107" s="45">
        <v>170.05</v>
      </c>
    </row>
    <row r="108" spans="1:13" ht="12.75">
      <c r="A108" s="55"/>
      <c r="B108" s="51"/>
      <c r="C108" s="10" t="s">
        <v>229</v>
      </c>
      <c r="D108" s="13">
        <v>0.85</v>
      </c>
      <c r="E108" s="21">
        <f t="shared" si="6"/>
        <v>50273.99999999999</v>
      </c>
      <c r="F108" s="41">
        <f t="shared" si="12"/>
        <v>44.869544999999995</v>
      </c>
      <c r="G108" s="21">
        <f t="shared" si="7"/>
        <v>55859.99999999999</v>
      </c>
      <c r="H108" s="45">
        <f t="shared" si="13"/>
        <v>47.480999999999995</v>
      </c>
      <c r="M108" s="45">
        <v>46.55</v>
      </c>
    </row>
    <row r="109" spans="1:168" ht="12.75">
      <c r="A109" s="55" t="s">
        <v>58</v>
      </c>
      <c r="B109" s="51" t="s">
        <v>25</v>
      </c>
      <c r="C109" s="10" t="s">
        <v>230</v>
      </c>
      <c r="D109" s="13">
        <v>180</v>
      </c>
      <c r="E109" s="21">
        <f t="shared" si="6"/>
        <v>39535.200000000004</v>
      </c>
      <c r="F109" s="41">
        <f t="shared" si="12"/>
        <v>7472.152800000002</v>
      </c>
      <c r="G109" s="21">
        <f t="shared" si="7"/>
        <v>43928</v>
      </c>
      <c r="H109" s="45">
        <f t="shared" si="13"/>
        <v>7907.04</v>
      </c>
      <c r="I109" s="3"/>
      <c r="J109" s="3"/>
      <c r="K109" s="3"/>
      <c r="L109" s="3"/>
      <c r="M109" s="45">
        <v>7752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</row>
    <row r="110" spans="1:168" ht="12.75" hidden="1">
      <c r="A110" s="55"/>
      <c r="B110" s="51"/>
      <c r="C110" s="32" t="s">
        <v>231</v>
      </c>
      <c r="D110" s="13">
        <v>52</v>
      </c>
      <c r="E110" s="21">
        <f t="shared" si="6"/>
        <v>54891.98653846153</v>
      </c>
      <c r="F110" s="41">
        <f t="shared" si="12"/>
        <v>2997.102465</v>
      </c>
      <c r="G110" s="21">
        <f t="shared" si="7"/>
        <v>60991.09615384615</v>
      </c>
      <c r="H110" s="45">
        <f t="shared" si="13"/>
        <v>3171.537</v>
      </c>
      <c r="I110" s="3"/>
      <c r="J110" s="3"/>
      <c r="K110" s="3"/>
      <c r="L110" s="3"/>
      <c r="M110" s="45">
        <v>3109.35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</row>
    <row r="111" spans="1:13" ht="12.75">
      <c r="A111" s="55"/>
      <c r="B111" s="51"/>
      <c r="C111" s="10" t="s">
        <v>228</v>
      </c>
      <c r="D111" s="13">
        <v>3.4</v>
      </c>
      <c r="E111" s="21">
        <f t="shared" si="6"/>
        <v>48222</v>
      </c>
      <c r="F111" s="41">
        <f t="shared" si="12"/>
        <v>172.15254</v>
      </c>
      <c r="G111" s="21">
        <f t="shared" si="7"/>
        <v>53580</v>
      </c>
      <c r="H111" s="45">
        <f t="shared" si="13"/>
        <v>182.172</v>
      </c>
      <c r="M111" s="45">
        <v>178.6</v>
      </c>
    </row>
    <row r="112" spans="1:13" ht="12.75">
      <c r="A112" s="55"/>
      <c r="B112" s="51"/>
      <c r="C112" s="10" t="s">
        <v>229</v>
      </c>
      <c r="D112" s="13">
        <v>0.85</v>
      </c>
      <c r="E112" s="21">
        <f t="shared" si="6"/>
        <v>57456</v>
      </c>
      <c r="F112" s="41">
        <f t="shared" si="12"/>
        <v>51.27948000000001</v>
      </c>
      <c r="G112" s="21">
        <f t="shared" si="7"/>
        <v>63840</v>
      </c>
      <c r="H112" s="45">
        <f t="shared" si="13"/>
        <v>54.264</v>
      </c>
      <c r="M112" s="45">
        <v>53.2</v>
      </c>
    </row>
    <row r="113" spans="1:168" ht="12.75">
      <c r="A113" s="55" t="s">
        <v>59</v>
      </c>
      <c r="B113" s="51" t="s">
        <v>25</v>
      </c>
      <c r="C113" s="10" t="s">
        <v>230</v>
      </c>
      <c r="D113" s="13">
        <v>180</v>
      </c>
      <c r="E113" s="21">
        <f t="shared" si="6"/>
        <v>41836.575000000004</v>
      </c>
      <c r="F113" s="41">
        <f t="shared" si="12"/>
        <v>7907.112675000001</v>
      </c>
      <c r="G113" s="21">
        <f t="shared" si="7"/>
        <v>46485.083333333336</v>
      </c>
      <c r="H113" s="45">
        <f t="shared" si="13"/>
        <v>8367.315</v>
      </c>
      <c r="I113" s="3"/>
      <c r="J113" s="3"/>
      <c r="K113" s="3"/>
      <c r="L113" s="3"/>
      <c r="M113" s="45">
        <v>8203.25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</row>
    <row r="114" spans="1:168" ht="12.75" hidden="1">
      <c r="A114" s="55"/>
      <c r="B114" s="51"/>
      <c r="C114" s="32" t="s">
        <v>231</v>
      </c>
      <c r="D114" s="13">
        <v>52</v>
      </c>
      <c r="E114" s="21">
        <f t="shared" si="6"/>
        <v>56577.575769230774</v>
      </c>
      <c r="F114" s="41">
        <f t="shared" si="12"/>
        <v>3089.1356370000003</v>
      </c>
      <c r="G114" s="21">
        <f t="shared" si="7"/>
        <v>62863.97307692308</v>
      </c>
      <c r="H114" s="45">
        <f t="shared" si="13"/>
        <v>3268.9266000000002</v>
      </c>
      <c r="I114" s="3"/>
      <c r="J114" s="3"/>
      <c r="K114" s="3"/>
      <c r="L114" s="3"/>
      <c r="M114" s="45">
        <v>3204.8300000000004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</row>
    <row r="115" spans="1:13" ht="12.75">
      <c r="A115" s="55"/>
      <c r="B115" s="51"/>
      <c r="C115" s="10" t="s">
        <v>233</v>
      </c>
      <c r="D115" s="13">
        <v>17.5</v>
      </c>
      <c r="E115" s="21">
        <f t="shared" si="6"/>
        <v>45598.37142857143</v>
      </c>
      <c r="F115" s="41">
        <f t="shared" si="12"/>
        <v>837.870075</v>
      </c>
      <c r="G115" s="21">
        <f t="shared" si="7"/>
        <v>50664.857142857145</v>
      </c>
      <c r="H115" s="45">
        <f t="shared" si="13"/>
        <v>886.635</v>
      </c>
      <c r="M115" s="45">
        <v>869.25</v>
      </c>
    </row>
    <row r="116" spans="1:13" ht="12.75">
      <c r="A116" s="55"/>
      <c r="B116" s="51"/>
      <c r="C116" s="10" t="s">
        <v>228</v>
      </c>
      <c r="D116" s="13">
        <v>3.4</v>
      </c>
      <c r="E116" s="21">
        <f t="shared" si="6"/>
        <v>50017.5</v>
      </c>
      <c r="F116" s="41">
        <f t="shared" si="12"/>
        <v>178.56247500000003</v>
      </c>
      <c r="G116" s="21">
        <f t="shared" si="7"/>
        <v>55575</v>
      </c>
      <c r="H116" s="45">
        <f t="shared" si="13"/>
        <v>188.955</v>
      </c>
      <c r="M116" s="45">
        <v>185.25</v>
      </c>
    </row>
    <row r="117" spans="1:13" ht="12.75">
      <c r="A117" s="55"/>
      <c r="B117" s="51"/>
      <c r="C117" s="10" t="s">
        <v>229</v>
      </c>
      <c r="D117" s="13">
        <v>0.85</v>
      </c>
      <c r="E117" s="21">
        <f t="shared" si="6"/>
        <v>56430</v>
      </c>
      <c r="F117" s="41">
        <f t="shared" si="12"/>
        <v>50.363775000000004</v>
      </c>
      <c r="G117" s="21">
        <f t="shared" si="7"/>
        <v>62700</v>
      </c>
      <c r="H117" s="45">
        <f t="shared" si="13"/>
        <v>53.295</v>
      </c>
      <c r="M117" s="45">
        <v>52.25</v>
      </c>
    </row>
    <row r="118" spans="1:168" s="3" customFormat="1" ht="12.75">
      <c r="A118" s="55" t="s">
        <v>60</v>
      </c>
      <c r="B118" s="52" t="s">
        <v>25</v>
      </c>
      <c r="C118" s="10" t="s">
        <v>228</v>
      </c>
      <c r="D118" s="13">
        <v>3.4</v>
      </c>
      <c r="E118" s="21">
        <f t="shared" si="6"/>
        <v>80797.5</v>
      </c>
      <c r="F118" s="41">
        <f t="shared" si="12"/>
        <v>288.44707500000004</v>
      </c>
      <c r="G118" s="21">
        <f t="shared" si="7"/>
        <v>89775</v>
      </c>
      <c r="H118" s="45">
        <f t="shared" si="13"/>
        <v>305.235</v>
      </c>
      <c r="I118"/>
      <c r="J118"/>
      <c r="K118"/>
      <c r="L118"/>
      <c r="M118" s="45">
        <v>299.25</v>
      </c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</row>
    <row r="119" spans="1:168" s="3" customFormat="1" ht="12.75">
      <c r="A119" s="55"/>
      <c r="B119" s="52"/>
      <c r="C119" s="10" t="s">
        <v>229</v>
      </c>
      <c r="D119" s="13">
        <v>0.85</v>
      </c>
      <c r="E119" s="21">
        <f t="shared" si="6"/>
        <v>84132.00000000001</v>
      </c>
      <c r="F119" s="41">
        <f t="shared" si="12"/>
        <v>75.08781</v>
      </c>
      <c r="G119" s="21">
        <f t="shared" si="7"/>
        <v>93480.00000000001</v>
      </c>
      <c r="H119" s="45">
        <f t="shared" si="13"/>
        <v>79.45800000000001</v>
      </c>
      <c r="I119"/>
      <c r="J119"/>
      <c r="K119"/>
      <c r="L119"/>
      <c r="M119" s="45">
        <v>77.9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</row>
    <row r="120" spans="1:13" s="3" customFormat="1" ht="12.75" hidden="1">
      <c r="A120" s="55" t="s">
        <v>61</v>
      </c>
      <c r="B120" s="51" t="s">
        <v>150</v>
      </c>
      <c r="C120" s="32" t="s">
        <v>231</v>
      </c>
      <c r="D120" s="13">
        <v>52</v>
      </c>
      <c r="E120" s="21">
        <f t="shared" si="6"/>
        <v>70011.27</v>
      </c>
      <c r="F120" s="41">
        <f t="shared" si="12"/>
        <v>3822.6153420000005</v>
      </c>
      <c r="G120" s="21">
        <f t="shared" si="7"/>
        <v>77790.3</v>
      </c>
      <c r="H120" s="45">
        <f t="shared" si="13"/>
        <v>4045.0956</v>
      </c>
      <c r="M120" s="45">
        <v>3965.78</v>
      </c>
    </row>
    <row r="121" spans="1:13" ht="12.75">
      <c r="A121" s="55"/>
      <c r="B121" s="51"/>
      <c r="C121" s="10" t="s">
        <v>233</v>
      </c>
      <c r="D121" s="13">
        <v>17.5</v>
      </c>
      <c r="E121" s="21">
        <f t="shared" si="6"/>
        <v>52326</v>
      </c>
      <c r="F121" s="41">
        <f t="shared" si="12"/>
        <v>961.4902500000001</v>
      </c>
      <c r="G121" s="21">
        <f t="shared" si="7"/>
        <v>58140</v>
      </c>
      <c r="H121" s="45">
        <f t="shared" si="13"/>
        <v>1017.45</v>
      </c>
      <c r="M121" s="45">
        <v>997.5</v>
      </c>
    </row>
    <row r="122" spans="1:168" s="2" customFormat="1" ht="12.75">
      <c r="A122" s="55"/>
      <c r="B122" s="51"/>
      <c r="C122" s="10" t="s">
        <v>229</v>
      </c>
      <c r="D122" s="13">
        <v>0.8</v>
      </c>
      <c r="E122" s="21">
        <f t="shared" si="6"/>
        <v>59956.874999999985</v>
      </c>
      <c r="F122" s="41">
        <f t="shared" si="12"/>
        <v>50.36377499999999</v>
      </c>
      <c r="G122" s="21">
        <f t="shared" si="7"/>
        <v>66618.74999999999</v>
      </c>
      <c r="H122" s="45">
        <f t="shared" si="13"/>
        <v>53.295</v>
      </c>
      <c r="I122"/>
      <c r="J122"/>
      <c r="K122"/>
      <c r="L122"/>
      <c r="M122" s="45">
        <v>52.25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</row>
    <row r="123" spans="1:168" s="2" customFormat="1" ht="12.75" hidden="1">
      <c r="A123" s="55" t="s">
        <v>62</v>
      </c>
      <c r="B123" s="51" t="s">
        <v>149</v>
      </c>
      <c r="C123" s="32" t="s">
        <v>231</v>
      </c>
      <c r="D123" s="13">
        <v>52</v>
      </c>
      <c r="E123" s="21">
        <f t="shared" si="6"/>
        <v>80728.03730769231</v>
      </c>
      <c r="F123" s="41">
        <f t="shared" si="12"/>
        <v>4407.750837000001</v>
      </c>
      <c r="G123" s="21">
        <f t="shared" si="7"/>
        <v>89697.81923076924</v>
      </c>
      <c r="H123" s="45">
        <f t="shared" si="13"/>
        <v>4664.2866</v>
      </c>
      <c r="I123" s="3"/>
      <c r="J123" s="3"/>
      <c r="K123" s="3"/>
      <c r="L123" s="3"/>
      <c r="M123" s="45">
        <v>4572.83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</row>
    <row r="124" spans="1:168" s="2" customFormat="1" ht="12.75">
      <c r="A124" s="55"/>
      <c r="B124" s="51"/>
      <c r="C124" s="10" t="s">
        <v>233</v>
      </c>
      <c r="D124" s="13">
        <v>17.5</v>
      </c>
      <c r="E124" s="21">
        <f t="shared" si="6"/>
        <v>60797.828571428574</v>
      </c>
      <c r="F124" s="41">
        <f t="shared" si="12"/>
        <v>1117.1601</v>
      </c>
      <c r="G124" s="21">
        <f t="shared" si="7"/>
        <v>67553.14285714286</v>
      </c>
      <c r="H124" s="45">
        <f t="shared" si="13"/>
        <v>1182.18</v>
      </c>
      <c r="I124"/>
      <c r="J124"/>
      <c r="K124"/>
      <c r="L124"/>
      <c r="M124" s="45">
        <v>1159</v>
      </c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</row>
    <row r="125" spans="1:168" s="2" customFormat="1" ht="12.75">
      <c r="A125" s="55"/>
      <c r="B125" s="51"/>
      <c r="C125" s="10" t="s">
        <v>229</v>
      </c>
      <c r="D125" s="13">
        <v>0.8</v>
      </c>
      <c r="E125" s="21">
        <f t="shared" si="6"/>
        <v>70858.12499999999</v>
      </c>
      <c r="F125" s="41">
        <f t="shared" si="12"/>
        <v>59.520824999999995</v>
      </c>
      <c r="G125" s="21">
        <f t="shared" si="7"/>
        <v>78731.24999999999</v>
      </c>
      <c r="H125" s="45">
        <f t="shared" si="13"/>
        <v>62.985</v>
      </c>
      <c r="I125"/>
      <c r="J125"/>
      <c r="K125"/>
      <c r="L125"/>
      <c r="M125" s="45">
        <v>61.75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</row>
    <row r="126" spans="1:168" s="2" customFormat="1" ht="12.75">
      <c r="A126" s="55" t="s">
        <v>63</v>
      </c>
      <c r="B126" s="51" t="s">
        <v>124</v>
      </c>
      <c r="C126" s="10" t="s">
        <v>230</v>
      </c>
      <c r="D126" s="13">
        <v>180</v>
      </c>
      <c r="E126" s="21">
        <f t="shared" si="6"/>
        <v>29376</v>
      </c>
      <c r="F126" s="41">
        <f t="shared" si="12"/>
        <v>5552.064</v>
      </c>
      <c r="G126" s="21">
        <f t="shared" si="7"/>
        <v>32640</v>
      </c>
      <c r="H126" s="45">
        <f t="shared" si="13"/>
        <v>5875.2</v>
      </c>
      <c r="I126" s="3"/>
      <c r="J126" s="3"/>
      <c r="K126" s="3"/>
      <c r="L126" s="3"/>
      <c r="M126" s="45">
        <v>5760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</row>
    <row r="127" spans="1:168" ht="12.75" hidden="1">
      <c r="A127" s="55"/>
      <c r="B127" s="51"/>
      <c r="C127" s="32" t="s">
        <v>231</v>
      </c>
      <c r="D127" s="13">
        <v>52</v>
      </c>
      <c r="E127" s="21">
        <f t="shared" si="6"/>
        <v>42994.17692307693</v>
      </c>
      <c r="F127" s="41">
        <f t="shared" si="12"/>
        <v>2347.4820600000003</v>
      </c>
      <c r="G127" s="21">
        <f t="shared" si="7"/>
        <v>47771.307692307695</v>
      </c>
      <c r="H127" s="45">
        <f t="shared" si="13"/>
        <v>2484.108</v>
      </c>
      <c r="I127" s="3"/>
      <c r="J127" s="3"/>
      <c r="K127" s="3"/>
      <c r="L127" s="3"/>
      <c r="M127" s="45">
        <v>2435.4</v>
      </c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</row>
    <row r="128" spans="1:168" s="2" customFormat="1" ht="12.75">
      <c r="A128" s="55"/>
      <c r="B128" s="51"/>
      <c r="C128" s="10" t="s">
        <v>233</v>
      </c>
      <c r="D128" s="13">
        <v>17.5</v>
      </c>
      <c r="E128" s="21">
        <f t="shared" si="6"/>
        <v>30687.428571428576</v>
      </c>
      <c r="F128" s="41">
        <f t="shared" si="12"/>
        <v>563.8815000000001</v>
      </c>
      <c r="G128" s="21">
        <f t="shared" si="7"/>
        <v>34097.14285714286</v>
      </c>
      <c r="H128" s="45">
        <f t="shared" si="13"/>
        <v>596.7</v>
      </c>
      <c r="I128"/>
      <c r="J128"/>
      <c r="K128"/>
      <c r="L128"/>
      <c r="M128" s="45">
        <v>585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</row>
    <row r="129" spans="1:168" s="2" customFormat="1" ht="12.75">
      <c r="A129" s="55"/>
      <c r="B129" s="51"/>
      <c r="C129" s="10" t="s">
        <v>234</v>
      </c>
      <c r="D129" s="13">
        <v>9</v>
      </c>
      <c r="E129" s="21">
        <f t="shared" si="6"/>
        <v>32589</v>
      </c>
      <c r="F129" s="41">
        <f t="shared" si="12"/>
        <v>307.96605</v>
      </c>
      <c r="G129" s="21">
        <f t="shared" si="7"/>
        <v>36210</v>
      </c>
      <c r="H129" s="45">
        <f t="shared" si="13"/>
        <v>325.89</v>
      </c>
      <c r="I129"/>
      <c r="J129"/>
      <c r="K129"/>
      <c r="L129"/>
      <c r="M129" s="45">
        <v>319.5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</row>
    <row r="130" spans="1:13" ht="12.75">
      <c r="A130" s="55"/>
      <c r="B130" s="51"/>
      <c r="C130" s="10" t="s">
        <v>228</v>
      </c>
      <c r="D130" s="13">
        <v>3.4</v>
      </c>
      <c r="E130" s="21">
        <f t="shared" si="6"/>
        <v>38880</v>
      </c>
      <c r="F130" s="41">
        <f t="shared" si="12"/>
        <v>138.8016</v>
      </c>
      <c r="G130" s="21">
        <f t="shared" si="7"/>
        <v>43200</v>
      </c>
      <c r="H130" s="45">
        <f t="shared" si="13"/>
        <v>146.88</v>
      </c>
      <c r="M130" s="45">
        <v>144</v>
      </c>
    </row>
    <row r="131" spans="1:13" ht="12.75">
      <c r="A131" s="55"/>
      <c r="B131" s="51"/>
      <c r="C131" s="10" t="s">
        <v>235</v>
      </c>
      <c r="D131" s="13">
        <v>2.7</v>
      </c>
      <c r="E131" s="21">
        <f t="shared" si="6"/>
        <v>38250</v>
      </c>
      <c r="F131" s="41">
        <f t="shared" si="12"/>
        <v>108.43875000000001</v>
      </c>
      <c r="G131" s="21">
        <f t="shared" si="7"/>
        <v>42500</v>
      </c>
      <c r="H131" s="45">
        <f t="shared" si="13"/>
        <v>114.75</v>
      </c>
      <c r="M131" s="45">
        <v>112.5</v>
      </c>
    </row>
    <row r="132" spans="1:13" ht="12.75">
      <c r="A132" s="55"/>
      <c r="B132" s="51"/>
      <c r="C132" s="10" t="s">
        <v>229</v>
      </c>
      <c r="D132" s="13">
        <v>0.85</v>
      </c>
      <c r="E132" s="21">
        <f t="shared" si="6"/>
        <v>48600</v>
      </c>
      <c r="F132" s="41">
        <f t="shared" si="12"/>
        <v>43.3755</v>
      </c>
      <c r="G132" s="21">
        <f t="shared" si="7"/>
        <v>54000</v>
      </c>
      <c r="H132" s="45">
        <f t="shared" si="13"/>
        <v>45.9</v>
      </c>
      <c r="M132" s="45">
        <v>45</v>
      </c>
    </row>
    <row r="133" spans="1:168" ht="12.75">
      <c r="A133" s="55" t="s">
        <v>64</v>
      </c>
      <c r="B133" s="51" t="s">
        <v>125</v>
      </c>
      <c r="C133" s="10" t="s">
        <v>230</v>
      </c>
      <c r="D133" s="13">
        <v>180</v>
      </c>
      <c r="E133" s="21">
        <f t="shared" si="6"/>
        <v>28917.000000000004</v>
      </c>
      <c r="F133" s="41">
        <f t="shared" si="12"/>
        <v>5465.313000000002</v>
      </c>
      <c r="G133" s="21">
        <f t="shared" si="7"/>
        <v>32130.000000000004</v>
      </c>
      <c r="H133" s="45">
        <f t="shared" si="13"/>
        <v>5783.400000000001</v>
      </c>
      <c r="I133" s="3"/>
      <c r="J133" s="3"/>
      <c r="K133" s="3"/>
      <c r="L133" s="3"/>
      <c r="M133" s="45">
        <v>5670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</row>
    <row r="134" spans="1:168" ht="12.75">
      <c r="A134" s="55"/>
      <c r="B134" s="51"/>
      <c r="C134" s="10" t="s">
        <v>233</v>
      </c>
      <c r="D134" s="13">
        <v>17.5</v>
      </c>
      <c r="E134" s="21">
        <f aca="true" t="shared" si="14" ref="E134:E197">G134*0.9</f>
        <v>30215.314285714285</v>
      </c>
      <c r="F134" s="41">
        <f t="shared" si="12"/>
        <v>555.2064</v>
      </c>
      <c r="G134" s="21">
        <f aca="true" t="shared" si="15" ref="G134:G197">H134/$D134*1000</f>
        <v>33572.57142857143</v>
      </c>
      <c r="H134" s="45">
        <f t="shared" si="13"/>
        <v>587.52</v>
      </c>
      <c r="I134" s="3"/>
      <c r="J134" s="3"/>
      <c r="K134" s="3"/>
      <c r="L134" s="3"/>
      <c r="M134" s="45">
        <v>576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</row>
    <row r="135" spans="1:168" s="2" customFormat="1" ht="14.25" customHeight="1">
      <c r="A135" s="55" t="s">
        <v>119</v>
      </c>
      <c r="B135" s="51" t="s">
        <v>125</v>
      </c>
      <c r="C135" s="10" t="s">
        <v>230</v>
      </c>
      <c r="D135" s="13">
        <v>180</v>
      </c>
      <c r="E135" s="21">
        <f t="shared" si="14"/>
        <v>36077.40000000001</v>
      </c>
      <c r="F135" s="41">
        <f t="shared" si="12"/>
        <v>6818.628600000002</v>
      </c>
      <c r="G135" s="21">
        <f t="shared" si="15"/>
        <v>40086.00000000001</v>
      </c>
      <c r="H135" s="45">
        <f t="shared" si="13"/>
        <v>7215.4800000000005</v>
      </c>
      <c r="I135" s="3"/>
      <c r="J135" s="3"/>
      <c r="K135" s="3"/>
      <c r="L135" s="3"/>
      <c r="M135" s="45">
        <v>7074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</row>
    <row r="136" spans="1:168" ht="12.75" customHeight="1">
      <c r="A136" s="55"/>
      <c r="B136" s="51"/>
      <c r="C136" s="10" t="s">
        <v>233</v>
      </c>
      <c r="D136" s="13">
        <v>17.5</v>
      </c>
      <c r="E136" s="21">
        <f t="shared" si="14"/>
        <v>38241.25714285715</v>
      </c>
      <c r="F136" s="41">
        <f t="shared" si="12"/>
        <v>702.6831000000001</v>
      </c>
      <c r="G136" s="21">
        <f t="shared" si="15"/>
        <v>42490.28571428572</v>
      </c>
      <c r="H136" s="45">
        <f t="shared" si="13"/>
        <v>743.58</v>
      </c>
      <c r="I136" s="3"/>
      <c r="J136" s="3"/>
      <c r="K136" s="3"/>
      <c r="L136" s="3"/>
      <c r="M136" s="45">
        <v>729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</row>
    <row r="137" spans="1:168" ht="12.75">
      <c r="A137" s="55" t="s">
        <v>204</v>
      </c>
      <c r="B137" s="51" t="s">
        <v>206</v>
      </c>
      <c r="C137" s="10" t="s">
        <v>230</v>
      </c>
      <c r="D137" s="13">
        <v>180</v>
      </c>
      <c r="E137" s="21">
        <f t="shared" si="14"/>
        <v>18589.5</v>
      </c>
      <c r="F137" s="41">
        <f t="shared" si="12"/>
        <v>3513.4155</v>
      </c>
      <c r="G137" s="21">
        <f t="shared" si="15"/>
        <v>20655</v>
      </c>
      <c r="H137" s="45">
        <f t="shared" si="13"/>
        <v>3717.9</v>
      </c>
      <c r="I137" s="3"/>
      <c r="J137" s="3"/>
      <c r="K137" s="3"/>
      <c r="L137" s="3"/>
      <c r="M137" s="45">
        <v>3645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</row>
    <row r="138" spans="1:13" ht="12.75">
      <c r="A138" s="55"/>
      <c r="B138" s="51"/>
      <c r="C138" s="10" t="s">
        <v>233</v>
      </c>
      <c r="D138" s="13">
        <v>17.5</v>
      </c>
      <c r="E138" s="21">
        <f t="shared" si="14"/>
        <v>21245.142857142862</v>
      </c>
      <c r="F138" s="41">
        <f t="shared" si="12"/>
        <v>390.3795000000002</v>
      </c>
      <c r="G138" s="21">
        <f t="shared" si="15"/>
        <v>23605.71428571429</v>
      </c>
      <c r="H138" s="45">
        <f t="shared" si="13"/>
        <v>413.1</v>
      </c>
      <c r="M138" s="45">
        <v>405</v>
      </c>
    </row>
    <row r="139" spans="1:13" ht="12.75">
      <c r="A139" s="55"/>
      <c r="B139" s="51"/>
      <c r="C139" s="10" t="s">
        <v>234</v>
      </c>
      <c r="D139" s="13">
        <v>9</v>
      </c>
      <c r="E139" s="21">
        <f t="shared" si="14"/>
        <v>21114</v>
      </c>
      <c r="F139" s="41">
        <f t="shared" si="12"/>
        <v>199.52730000000003</v>
      </c>
      <c r="G139" s="21">
        <f t="shared" si="15"/>
        <v>23460</v>
      </c>
      <c r="H139" s="45">
        <f t="shared" si="13"/>
        <v>211.14000000000001</v>
      </c>
      <c r="M139" s="45">
        <v>207</v>
      </c>
    </row>
    <row r="140" spans="1:13" ht="12.75">
      <c r="A140" s="55"/>
      <c r="B140" s="51"/>
      <c r="C140" s="10" t="s">
        <v>232</v>
      </c>
      <c r="D140" s="13">
        <v>4.4</v>
      </c>
      <c r="E140" s="21">
        <f t="shared" si="14"/>
        <v>20655</v>
      </c>
      <c r="F140" s="41">
        <f t="shared" si="12"/>
        <v>95.42610000000002</v>
      </c>
      <c r="G140" s="21">
        <f t="shared" si="15"/>
        <v>22950</v>
      </c>
      <c r="H140" s="45">
        <f t="shared" si="13"/>
        <v>100.98</v>
      </c>
      <c r="M140" s="45">
        <v>99</v>
      </c>
    </row>
    <row r="141" spans="1:13" ht="12.75">
      <c r="A141" s="55"/>
      <c r="B141" s="51"/>
      <c r="C141" s="10" t="s">
        <v>229</v>
      </c>
      <c r="D141" s="13">
        <v>0.85</v>
      </c>
      <c r="E141" s="21">
        <f t="shared" si="14"/>
        <v>28188.000000000004</v>
      </c>
      <c r="F141" s="41">
        <f t="shared" si="12"/>
        <v>25.157790000000002</v>
      </c>
      <c r="G141" s="21">
        <f t="shared" si="15"/>
        <v>31320.000000000004</v>
      </c>
      <c r="H141" s="45">
        <f t="shared" si="13"/>
        <v>26.622000000000003</v>
      </c>
      <c r="M141" s="45">
        <v>26.1</v>
      </c>
    </row>
    <row r="142" spans="1:168" ht="12.75" hidden="1">
      <c r="A142" s="55" t="s">
        <v>203</v>
      </c>
      <c r="B142" s="51" t="s">
        <v>205</v>
      </c>
      <c r="C142" s="10" t="s">
        <v>230</v>
      </c>
      <c r="D142" s="13">
        <v>180</v>
      </c>
      <c r="E142" s="21">
        <f t="shared" si="14"/>
        <v>14402.650000000001</v>
      </c>
      <c r="F142" s="27">
        <f>E142*$D$5/1000</f>
        <v>48.969010000000004</v>
      </c>
      <c r="G142" s="21">
        <f t="shared" si="15"/>
        <v>16002.944444444445</v>
      </c>
      <c r="H142" s="45">
        <v>2880.53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</row>
    <row r="143" spans="1:8" ht="12.75" hidden="1">
      <c r="A143" s="55"/>
      <c r="B143" s="51"/>
      <c r="C143" s="10" t="s">
        <v>250</v>
      </c>
      <c r="D143" s="13">
        <v>17.5</v>
      </c>
      <c r="E143" s="21">
        <f t="shared" si="14"/>
        <v>0</v>
      </c>
      <c r="F143" s="27">
        <f>E143*$D$5/1000</f>
        <v>0</v>
      </c>
      <c r="G143" s="21">
        <f t="shared" si="15"/>
        <v>0</v>
      </c>
      <c r="H143" s="45">
        <f>M143*1.02</f>
        <v>0</v>
      </c>
    </row>
    <row r="144" spans="1:8" ht="12.75" hidden="1">
      <c r="A144" s="55"/>
      <c r="B144" s="51"/>
      <c r="C144" s="10" t="s">
        <v>232</v>
      </c>
      <c r="D144" s="13">
        <v>4.4</v>
      </c>
      <c r="E144" s="21">
        <f t="shared" si="14"/>
        <v>0</v>
      </c>
      <c r="F144" s="27">
        <f>E144*$D$5/1000</f>
        <v>0</v>
      </c>
      <c r="G144" s="21">
        <f t="shared" si="15"/>
        <v>0</v>
      </c>
      <c r="H144" s="45">
        <f>M144*1.02</f>
        <v>0</v>
      </c>
    </row>
    <row r="145" spans="1:8" ht="12.75" hidden="1">
      <c r="A145" s="55"/>
      <c r="B145" s="51"/>
      <c r="C145" s="10" t="s">
        <v>229</v>
      </c>
      <c r="D145" s="13">
        <v>0.85</v>
      </c>
      <c r="E145" s="21">
        <f t="shared" si="14"/>
        <v>3051031.764705883</v>
      </c>
      <c r="F145" s="27">
        <f>E145*$D$5/1000</f>
        <v>10373.508000000002</v>
      </c>
      <c r="G145" s="21">
        <f t="shared" si="15"/>
        <v>3390035.2941176477</v>
      </c>
      <c r="H145" s="45">
        <v>2881.53</v>
      </c>
    </row>
    <row r="146" spans="1:168" ht="15.75" customHeight="1">
      <c r="A146" s="28" t="s">
        <v>151</v>
      </c>
      <c r="B146" s="43"/>
      <c r="C146" s="43"/>
      <c r="D146" s="43"/>
      <c r="E146" s="43"/>
      <c r="F146" s="43"/>
      <c r="G146" s="43"/>
      <c r="H146" s="38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</row>
    <row r="147" spans="1:168" ht="12.75" customHeight="1">
      <c r="A147" s="55" t="s">
        <v>115</v>
      </c>
      <c r="B147" s="51"/>
      <c r="C147" s="10" t="s">
        <v>230</v>
      </c>
      <c r="D147" s="13">
        <v>180</v>
      </c>
      <c r="E147" s="21">
        <f t="shared" si="14"/>
        <v>25678.5</v>
      </c>
      <c r="F147" s="41">
        <f>(E147*$D147/1000)*1.05</f>
        <v>4853.2365</v>
      </c>
      <c r="G147" s="21">
        <f t="shared" si="15"/>
        <v>28531.666666666668</v>
      </c>
      <c r="H147" s="45">
        <f>M147*1.02</f>
        <v>5135.7</v>
      </c>
      <c r="I147" s="3"/>
      <c r="J147" s="3"/>
      <c r="K147" s="3"/>
      <c r="L147" s="3"/>
      <c r="M147" s="45">
        <v>5035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</row>
    <row r="148" spans="1:168" ht="12.75" customHeight="1">
      <c r="A148" s="55"/>
      <c r="B148" s="51"/>
      <c r="C148" s="10" t="s">
        <v>233</v>
      </c>
      <c r="D148" s="13">
        <v>17.5</v>
      </c>
      <c r="E148" s="21">
        <f t="shared" si="14"/>
        <v>28903.885714285716</v>
      </c>
      <c r="F148" s="41">
        <f aca="true" t="shared" si="16" ref="F148:F158">(E148*$D148/1000)*1.05</f>
        <v>531.1089</v>
      </c>
      <c r="G148" s="21">
        <f t="shared" si="15"/>
        <v>32115.428571428572</v>
      </c>
      <c r="H148" s="45">
        <f aca="true" t="shared" si="17" ref="H148:H158">M148*1.02</f>
        <v>562.02</v>
      </c>
      <c r="I148" s="3"/>
      <c r="J148" s="3"/>
      <c r="K148" s="3"/>
      <c r="L148" s="3"/>
      <c r="M148" s="45">
        <v>551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</row>
    <row r="149" spans="1:168" ht="12.75" customHeight="1">
      <c r="A149" s="20" t="s">
        <v>116</v>
      </c>
      <c r="B149" s="7"/>
      <c r="C149" s="10" t="s">
        <v>230</v>
      </c>
      <c r="D149" s="13">
        <v>180</v>
      </c>
      <c r="E149" s="21">
        <f t="shared" si="14"/>
        <v>26647.500000000004</v>
      </c>
      <c r="F149" s="41">
        <f t="shared" si="16"/>
        <v>5036.377500000001</v>
      </c>
      <c r="G149" s="21">
        <f t="shared" si="15"/>
        <v>29608.333333333336</v>
      </c>
      <c r="H149" s="45">
        <f t="shared" si="17"/>
        <v>5329.5</v>
      </c>
      <c r="I149" s="3"/>
      <c r="J149" s="3"/>
      <c r="K149" s="3"/>
      <c r="L149" s="3"/>
      <c r="M149" s="45">
        <v>5225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</row>
    <row r="150" spans="1:168" ht="12.75" customHeight="1">
      <c r="A150" s="55" t="s">
        <v>117</v>
      </c>
      <c r="B150" s="51"/>
      <c r="C150" s="10" t="s">
        <v>230</v>
      </c>
      <c r="D150" s="13">
        <v>180</v>
      </c>
      <c r="E150" s="21">
        <f t="shared" si="14"/>
        <v>25678.5</v>
      </c>
      <c r="F150" s="41">
        <f t="shared" si="16"/>
        <v>4853.2365</v>
      </c>
      <c r="G150" s="21">
        <f t="shared" si="15"/>
        <v>28531.666666666668</v>
      </c>
      <c r="H150" s="45">
        <f t="shared" si="17"/>
        <v>5135.7</v>
      </c>
      <c r="I150" s="3"/>
      <c r="J150" s="3"/>
      <c r="K150" s="3"/>
      <c r="L150" s="3"/>
      <c r="M150" s="45">
        <v>5035</v>
      </c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</row>
    <row r="151" spans="1:168" ht="12.75" customHeight="1">
      <c r="A151" s="55"/>
      <c r="B151" s="51"/>
      <c r="C151" s="10" t="s">
        <v>233</v>
      </c>
      <c r="D151" s="13">
        <v>17.5</v>
      </c>
      <c r="E151" s="21">
        <f t="shared" si="14"/>
        <v>28903.885714285716</v>
      </c>
      <c r="F151" s="41">
        <f t="shared" si="16"/>
        <v>531.1089</v>
      </c>
      <c r="G151" s="21">
        <f t="shared" si="15"/>
        <v>32115.428571428572</v>
      </c>
      <c r="H151" s="45">
        <f t="shared" si="17"/>
        <v>562.02</v>
      </c>
      <c r="I151" s="3"/>
      <c r="J151" s="3"/>
      <c r="K151" s="3"/>
      <c r="L151" s="3"/>
      <c r="M151" s="45">
        <v>551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</row>
    <row r="152" spans="1:168" ht="12.75" customHeight="1">
      <c r="A152" s="20" t="s">
        <v>118</v>
      </c>
      <c r="B152" s="7"/>
      <c r="C152" s="10" t="s">
        <v>230</v>
      </c>
      <c r="D152" s="13">
        <v>180</v>
      </c>
      <c r="E152" s="21">
        <f t="shared" si="14"/>
        <v>27616.500000000004</v>
      </c>
      <c r="F152" s="41">
        <f t="shared" si="16"/>
        <v>5219.518500000001</v>
      </c>
      <c r="G152" s="21">
        <f t="shared" si="15"/>
        <v>30685.000000000004</v>
      </c>
      <c r="H152" s="45">
        <f t="shared" si="17"/>
        <v>5523.3</v>
      </c>
      <c r="I152" s="3"/>
      <c r="J152" s="3"/>
      <c r="K152" s="3"/>
      <c r="L152" s="3"/>
      <c r="M152" s="45">
        <v>5415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</row>
    <row r="153" spans="1:168" ht="12.75" customHeight="1">
      <c r="A153" s="20" t="s">
        <v>109</v>
      </c>
      <c r="B153" s="7" t="s">
        <v>12</v>
      </c>
      <c r="C153" s="10" t="s">
        <v>230</v>
      </c>
      <c r="D153" s="13">
        <v>180</v>
      </c>
      <c r="E153" s="21">
        <f t="shared" si="14"/>
        <v>30487.800000000003</v>
      </c>
      <c r="F153" s="41">
        <f t="shared" si="16"/>
        <v>5762.194200000002</v>
      </c>
      <c r="G153" s="21">
        <f t="shared" si="15"/>
        <v>33875.333333333336</v>
      </c>
      <c r="H153" s="45">
        <f t="shared" si="17"/>
        <v>6097.56</v>
      </c>
      <c r="I153" s="3"/>
      <c r="J153" s="3"/>
      <c r="K153" s="3"/>
      <c r="L153" s="3"/>
      <c r="M153" s="45">
        <v>5978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</row>
    <row r="154" spans="1:168" ht="12.75" customHeight="1">
      <c r="A154" s="20" t="s">
        <v>110</v>
      </c>
      <c r="B154" s="7" t="s">
        <v>13</v>
      </c>
      <c r="C154" s="10" t="s">
        <v>230</v>
      </c>
      <c r="D154" s="13">
        <v>180</v>
      </c>
      <c r="E154" s="21">
        <f t="shared" si="14"/>
        <v>30487.800000000003</v>
      </c>
      <c r="F154" s="41">
        <f t="shared" si="16"/>
        <v>5762.194200000002</v>
      </c>
      <c r="G154" s="21">
        <f t="shared" si="15"/>
        <v>33875.333333333336</v>
      </c>
      <c r="H154" s="45">
        <f t="shared" si="17"/>
        <v>6097.56</v>
      </c>
      <c r="I154" s="3"/>
      <c r="J154" s="3"/>
      <c r="K154" s="3"/>
      <c r="L154" s="3"/>
      <c r="M154" s="45">
        <v>5978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</row>
    <row r="155" spans="1:168" ht="12.75" customHeight="1">
      <c r="A155" s="20" t="s">
        <v>111</v>
      </c>
      <c r="B155" s="7" t="s">
        <v>14</v>
      </c>
      <c r="C155" s="10" t="s">
        <v>230</v>
      </c>
      <c r="D155" s="13">
        <v>180</v>
      </c>
      <c r="E155" s="21">
        <f t="shared" si="14"/>
        <v>30487.800000000003</v>
      </c>
      <c r="F155" s="41">
        <f t="shared" si="16"/>
        <v>5762.194200000002</v>
      </c>
      <c r="G155" s="21">
        <f t="shared" si="15"/>
        <v>33875.333333333336</v>
      </c>
      <c r="H155" s="45">
        <f t="shared" si="17"/>
        <v>6097.56</v>
      </c>
      <c r="I155" s="3"/>
      <c r="J155" s="3"/>
      <c r="K155" s="3"/>
      <c r="L155" s="3"/>
      <c r="M155" s="45">
        <v>5978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</row>
    <row r="156" spans="1:168" ht="12.75" customHeight="1">
      <c r="A156" s="20" t="s">
        <v>112</v>
      </c>
      <c r="B156" s="7" t="s">
        <v>14</v>
      </c>
      <c r="C156" s="10" t="s">
        <v>230</v>
      </c>
      <c r="D156" s="13">
        <v>180</v>
      </c>
      <c r="E156" s="21">
        <f t="shared" si="14"/>
        <v>31487.40000000001</v>
      </c>
      <c r="F156" s="41">
        <f t="shared" si="16"/>
        <v>5951.1186000000025</v>
      </c>
      <c r="G156" s="21">
        <f t="shared" si="15"/>
        <v>34986.00000000001</v>
      </c>
      <c r="H156" s="45">
        <f t="shared" si="17"/>
        <v>6297.4800000000005</v>
      </c>
      <c r="I156" s="3"/>
      <c r="J156" s="3"/>
      <c r="K156" s="3"/>
      <c r="L156" s="3"/>
      <c r="M156" s="45">
        <v>6174</v>
      </c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</row>
    <row r="157" spans="1:168" ht="12.75" customHeight="1">
      <c r="A157" s="20" t="s">
        <v>113</v>
      </c>
      <c r="B157" s="7" t="s">
        <v>15</v>
      </c>
      <c r="C157" s="10" t="s">
        <v>230</v>
      </c>
      <c r="D157" s="13">
        <v>180</v>
      </c>
      <c r="E157" s="21">
        <f t="shared" si="14"/>
        <v>34986</v>
      </c>
      <c r="F157" s="41">
        <f t="shared" si="16"/>
        <v>6612.354</v>
      </c>
      <c r="G157" s="21">
        <f t="shared" si="15"/>
        <v>38873.333333333336</v>
      </c>
      <c r="H157" s="45">
        <f t="shared" si="17"/>
        <v>6997.2</v>
      </c>
      <c r="I157" s="3"/>
      <c r="J157" s="3"/>
      <c r="K157" s="3"/>
      <c r="L157" s="3"/>
      <c r="M157" s="45">
        <v>6860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</row>
    <row r="158" spans="1:168" ht="12.75" customHeight="1">
      <c r="A158" s="20" t="s">
        <v>114</v>
      </c>
      <c r="B158" s="7" t="s">
        <v>16</v>
      </c>
      <c r="C158" s="10" t="s">
        <v>230</v>
      </c>
      <c r="D158" s="13">
        <v>180</v>
      </c>
      <c r="E158" s="21">
        <f t="shared" si="14"/>
        <v>36485.399999999994</v>
      </c>
      <c r="F158" s="41">
        <f t="shared" si="16"/>
        <v>6895.7406</v>
      </c>
      <c r="G158" s="21">
        <f t="shared" si="15"/>
        <v>40539.33333333333</v>
      </c>
      <c r="H158" s="45">
        <f t="shared" si="17"/>
        <v>7297.08</v>
      </c>
      <c r="I158" s="3"/>
      <c r="J158" s="3"/>
      <c r="K158" s="3"/>
      <c r="L158" s="3"/>
      <c r="M158" s="45">
        <v>7154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</row>
    <row r="159" spans="1:168" ht="15.75">
      <c r="A159" s="28" t="s">
        <v>152</v>
      </c>
      <c r="B159" s="43"/>
      <c r="C159" s="43"/>
      <c r="D159" s="43"/>
      <c r="E159" s="43"/>
      <c r="F159" s="43"/>
      <c r="G159" s="43"/>
      <c r="H159" s="38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</row>
    <row r="160" spans="1:168" ht="12.75" hidden="1">
      <c r="A160" s="20" t="s">
        <v>155</v>
      </c>
      <c r="B160" s="7" t="s">
        <v>156</v>
      </c>
      <c r="C160" s="10" t="s">
        <v>233</v>
      </c>
      <c r="D160" s="13">
        <v>17</v>
      </c>
      <c r="E160" s="21">
        <f t="shared" si="14"/>
        <v>252214.94117647057</v>
      </c>
      <c r="F160" s="27">
        <f>E160*$D$5/1000</f>
        <v>857.5307999999999</v>
      </c>
      <c r="G160" s="21">
        <f t="shared" si="15"/>
        <v>280238.82352941175</v>
      </c>
      <c r="H160" s="45">
        <v>4764.06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</row>
    <row r="161" spans="1:168" ht="12.75">
      <c r="A161" s="55" t="s">
        <v>74</v>
      </c>
      <c r="B161" s="51"/>
      <c r="C161" s="10" t="s">
        <v>230</v>
      </c>
      <c r="D161" s="13">
        <v>180</v>
      </c>
      <c r="E161" s="21">
        <f t="shared" si="14"/>
        <v>40488.9</v>
      </c>
      <c r="F161" s="41">
        <f>(E161*$D161/1000)*1.05</f>
        <v>7652.402100000001</v>
      </c>
      <c r="G161" s="21">
        <f t="shared" si="15"/>
        <v>44987.666666666664</v>
      </c>
      <c r="H161" s="45">
        <f>M161*1.02</f>
        <v>8097.78</v>
      </c>
      <c r="I161" s="3"/>
      <c r="J161" s="3"/>
      <c r="K161" s="3"/>
      <c r="L161" s="3"/>
      <c r="M161" s="45">
        <v>7939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</row>
    <row r="162" spans="1:168" ht="12.75" hidden="1">
      <c r="A162" s="55"/>
      <c r="B162" s="51"/>
      <c r="C162" s="32" t="s">
        <v>231</v>
      </c>
      <c r="D162" s="13">
        <v>52</v>
      </c>
      <c r="E162" s="21">
        <f t="shared" si="14"/>
        <v>50715.96923076924</v>
      </c>
      <c r="F162" s="41">
        <f aca="true" t="shared" si="18" ref="F162:F200">(E162*$D162/1000)*1.05</f>
        <v>2769.0919200000003</v>
      </c>
      <c r="G162" s="21">
        <f t="shared" si="15"/>
        <v>56351.07692307693</v>
      </c>
      <c r="H162" s="45">
        <f aca="true" t="shared" si="19" ref="H162:H183">M162*1.02</f>
        <v>2930.2560000000003</v>
      </c>
      <c r="I162" s="3"/>
      <c r="J162" s="3"/>
      <c r="K162" s="3"/>
      <c r="L162" s="3"/>
      <c r="M162" s="45">
        <v>2872.8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</row>
    <row r="163" spans="1:168" ht="12.75">
      <c r="A163" s="55"/>
      <c r="B163" s="51"/>
      <c r="C163" s="10" t="s">
        <v>233</v>
      </c>
      <c r="D163" s="13">
        <v>17</v>
      </c>
      <c r="E163" s="21">
        <f t="shared" si="14"/>
        <v>44155.80000000001</v>
      </c>
      <c r="F163" s="41">
        <f t="shared" si="18"/>
        <v>788.1810300000003</v>
      </c>
      <c r="G163" s="21">
        <f t="shared" si="15"/>
        <v>49062.00000000001</v>
      </c>
      <c r="H163" s="45">
        <f t="shared" si="19"/>
        <v>834.0540000000001</v>
      </c>
      <c r="I163" s="3"/>
      <c r="J163" s="3"/>
      <c r="K163" s="3"/>
      <c r="L163" s="3"/>
      <c r="M163" s="45">
        <v>817.7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</row>
    <row r="164" spans="1:168" ht="12.75">
      <c r="A164" s="55" t="s">
        <v>154</v>
      </c>
      <c r="B164" s="51"/>
      <c r="C164" s="10" t="s">
        <v>233</v>
      </c>
      <c r="D164" s="13">
        <v>17.5</v>
      </c>
      <c r="E164" s="21">
        <f t="shared" si="14"/>
        <v>37506.857142857145</v>
      </c>
      <c r="F164" s="41">
        <f t="shared" si="18"/>
        <v>689.1885000000001</v>
      </c>
      <c r="G164" s="21">
        <f t="shared" si="15"/>
        <v>41674.28571428572</v>
      </c>
      <c r="H164" s="45">
        <f t="shared" si="19"/>
        <v>729.3000000000001</v>
      </c>
      <c r="I164" s="3"/>
      <c r="J164" s="3"/>
      <c r="K164" s="3"/>
      <c r="L164" s="3"/>
      <c r="M164" s="45">
        <v>715</v>
      </c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</row>
    <row r="165" spans="1:168" ht="12.75">
      <c r="A165" s="55"/>
      <c r="B165" s="51"/>
      <c r="C165" s="10" t="s">
        <v>229</v>
      </c>
      <c r="D165" s="13">
        <v>0.85</v>
      </c>
      <c r="E165" s="21">
        <f t="shared" si="14"/>
        <v>34560</v>
      </c>
      <c r="F165" s="41">
        <f t="shared" si="18"/>
        <v>30.844800000000003</v>
      </c>
      <c r="G165" s="21">
        <f t="shared" si="15"/>
        <v>38400</v>
      </c>
      <c r="H165" s="45">
        <f t="shared" si="19"/>
        <v>32.64</v>
      </c>
      <c r="I165" s="3"/>
      <c r="J165" s="3"/>
      <c r="K165" s="3"/>
      <c r="L165" s="3"/>
      <c r="M165" s="45">
        <v>32</v>
      </c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</row>
    <row r="166" spans="1:168" ht="12.75">
      <c r="A166" s="55" t="s">
        <v>160</v>
      </c>
      <c r="B166" s="51"/>
      <c r="C166" s="10" t="s">
        <v>230</v>
      </c>
      <c r="D166" s="13">
        <v>170</v>
      </c>
      <c r="E166" s="21">
        <f t="shared" si="14"/>
        <v>107892</v>
      </c>
      <c r="F166" s="41">
        <f t="shared" si="18"/>
        <v>19258.722</v>
      </c>
      <c r="G166" s="21">
        <f t="shared" si="15"/>
        <v>119880</v>
      </c>
      <c r="H166" s="45">
        <f t="shared" si="19"/>
        <v>20379.6</v>
      </c>
      <c r="I166" s="3"/>
      <c r="J166" s="3"/>
      <c r="K166" s="3"/>
      <c r="L166" s="3"/>
      <c r="M166" s="45">
        <v>19980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</row>
    <row r="167" spans="1:168" ht="12.75">
      <c r="A167" s="55"/>
      <c r="B167" s="51"/>
      <c r="C167" s="10" t="s">
        <v>233</v>
      </c>
      <c r="D167" s="13">
        <v>17</v>
      </c>
      <c r="E167" s="21">
        <f t="shared" si="14"/>
        <v>112860</v>
      </c>
      <c r="F167" s="41">
        <f t="shared" si="18"/>
        <v>2014.551</v>
      </c>
      <c r="G167" s="21">
        <f t="shared" si="15"/>
        <v>125400</v>
      </c>
      <c r="H167" s="45">
        <f t="shared" si="19"/>
        <v>2131.8</v>
      </c>
      <c r="I167" s="3"/>
      <c r="J167" s="3"/>
      <c r="K167" s="3"/>
      <c r="L167" s="3"/>
      <c r="M167" s="45">
        <v>2090</v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</row>
    <row r="168" spans="1:168" ht="12.75">
      <c r="A168" s="55" t="s">
        <v>161</v>
      </c>
      <c r="B168" s="51"/>
      <c r="C168" s="10" t="s">
        <v>230</v>
      </c>
      <c r="D168" s="13">
        <v>180</v>
      </c>
      <c r="E168" s="21">
        <f t="shared" si="14"/>
        <v>52632</v>
      </c>
      <c r="F168" s="41">
        <f t="shared" si="18"/>
        <v>9947.448</v>
      </c>
      <c r="G168" s="21">
        <f t="shared" si="15"/>
        <v>58480</v>
      </c>
      <c r="H168" s="45">
        <f t="shared" si="19"/>
        <v>10526.4</v>
      </c>
      <c r="I168" s="3"/>
      <c r="J168" s="3"/>
      <c r="K168" s="3"/>
      <c r="L168" s="3"/>
      <c r="M168" s="45">
        <v>10320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</row>
    <row r="169" spans="1:168" ht="12.75">
      <c r="A169" s="55"/>
      <c r="B169" s="51"/>
      <c r="C169" s="10" t="s">
        <v>233</v>
      </c>
      <c r="D169" s="13">
        <v>17.5</v>
      </c>
      <c r="E169" s="21">
        <f t="shared" si="14"/>
        <v>55604.571428571435</v>
      </c>
      <c r="F169" s="41">
        <f t="shared" si="18"/>
        <v>1021.7340000000002</v>
      </c>
      <c r="G169" s="21">
        <f t="shared" si="15"/>
        <v>61782.857142857145</v>
      </c>
      <c r="H169" s="45">
        <f t="shared" si="19"/>
        <v>1081.2</v>
      </c>
      <c r="I169" s="3"/>
      <c r="J169" s="3"/>
      <c r="K169" s="3"/>
      <c r="L169" s="3"/>
      <c r="M169" s="45">
        <v>1060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</row>
    <row r="170" spans="1:168" ht="12.75">
      <c r="A170" s="55" t="s">
        <v>89</v>
      </c>
      <c r="B170" s="51"/>
      <c r="C170" s="10" t="s">
        <v>230</v>
      </c>
      <c r="D170" s="13">
        <v>180</v>
      </c>
      <c r="E170" s="21">
        <f t="shared" si="14"/>
        <v>35062.5</v>
      </c>
      <c r="F170" s="41">
        <f t="shared" si="18"/>
        <v>6626.8125</v>
      </c>
      <c r="G170" s="21">
        <f t="shared" si="15"/>
        <v>38958.333333333336</v>
      </c>
      <c r="H170" s="45">
        <f t="shared" si="19"/>
        <v>7012.5</v>
      </c>
      <c r="I170" s="3"/>
      <c r="J170" s="3"/>
      <c r="K170" s="3"/>
      <c r="L170" s="3"/>
      <c r="M170" s="45">
        <v>6875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</row>
    <row r="171" spans="1:168" ht="12.75">
      <c r="A171" s="55"/>
      <c r="B171" s="51"/>
      <c r="C171" s="10" t="s">
        <v>233</v>
      </c>
      <c r="D171" s="13">
        <v>17.5</v>
      </c>
      <c r="E171" s="21">
        <f t="shared" si="14"/>
        <v>36982.28571428572</v>
      </c>
      <c r="F171" s="41">
        <f t="shared" si="18"/>
        <v>679.5495000000001</v>
      </c>
      <c r="G171" s="21">
        <f t="shared" si="15"/>
        <v>41091.42857142857</v>
      </c>
      <c r="H171" s="45">
        <f t="shared" si="19"/>
        <v>719.1</v>
      </c>
      <c r="I171" s="3"/>
      <c r="J171" s="3"/>
      <c r="K171" s="3"/>
      <c r="L171" s="3"/>
      <c r="M171" s="45">
        <v>705</v>
      </c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</row>
    <row r="172" spans="1:168" ht="12.75">
      <c r="A172" s="55" t="s">
        <v>162</v>
      </c>
      <c r="B172" s="51"/>
      <c r="C172" s="10" t="s">
        <v>230</v>
      </c>
      <c r="D172" s="13">
        <v>180</v>
      </c>
      <c r="E172" s="21">
        <f t="shared" si="14"/>
        <v>52632</v>
      </c>
      <c r="F172" s="41">
        <f t="shared" si="18"/>
        <v>9947.448</v>
      </c>
      <c r="G172" s="21">
        <f t="shared" si="15"/>
        <v>58480</v>
      </c>
      <c r="H172" s="45">
        <f t="shared" si="19"/>
        <v>10526.4</v>
      </c>
      <c r="I172" s="3"/>
      <c r="J172" s="3"/>
      <c r="K172" s="3"/>
      <c r="L172" s="3"/>
      <c r="M172" s="45">
        <v>10320</v>
      </c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</row>
    <row r="173" spans="1:168" ht="12.75">
      <c r="A173" s="55"/>
      <c r="B173" s="51"/>
      <c r="C173" s="10" t="s">
        <v>233</v>
      </c>
      <c r="D173" s="13">
        <v>17.5</v>
      </c>
      <c r="E173" s="21">
        <f t="shared" si="14"/>
        <v>55604.571428571435</v>
      </c>
      <c r="F173" s="41">
        <f t="shared" si="18"/>
        <v>1021.7340000000002</v>
      </c>
      <c r="G173" s="21">
        <f t="shared" si="15"/>
        <v>61782.857142857145</v>
      </c>
      <c r="H173" s="45">
        <f t="shared" si="19"/>
        <v>1081.2</v>
      </c>
      <c r="I173" s="3"/>
      <c r="J173" s="3"/>
      <c r="K173" s="3"/>
      <c r="L173" s="3"/>
      <c r="M173" s="45">
        <v>1060</v>
      </c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</row>
    <row r="174" spans="1:168" ht="12.75">
      <c r="A174" s="55" t="s">
        <v>65</v>
      </c>
      <c r="B174" s="51"/>
      <c r="C174" s="10" t="s">
        <v>230</v>
      </c>
      <c r="D174" s="13">
        <v>180</v>
      </c>
      <c r="E174" s="21">
        <f t="shared" si="14"/>
        <v>40800</v>
      </c>
      <c r="F174" s="41">
        <f t="shared" si="18"/>
        <v>7711.200000000001</v>
      </c>
      <c r="G174" s="21">
        <f t="shared" si="15"/>
        <v>45333.333333333336</v>
      </c>
      <c r="H174" s="45">
        <f t="shared" si="19"/>
        <v>8160</v>
      </c>
      <c r="I174" s="3"/>
      <c r="J174" s="3"/>
      <c r="K174" s="3"/>
      <c r="L174" s="3"/>
      <c r="M174" s="45">
        <v>8000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</row>
    <row r="175" spans="1:168" ht="12.75">
      <c r="A175" s="55"/>
      <c r="B175" s="51"/>
      <c r="C175" s="10" t="s">
        <v>233</v>
      </c>
      <c r="D175" s="13">
        <v>17.5</v>
      </c>
      <c r="E175" s="21">
        <f t="shared" si="14"/>
        <v>43014.85714285714</v>
      </c>
      <c r="F175" s="41">
        <f t="shared" si="18"/>
        <v>790.3979999999999</v>
      </c>
      <c r="G175" s="21">
        <f t="shared" si="15"/>
        <v>47794.28571428571</v>
      </c>
      <c r="H175" s="45">
        <f t="shared" si="19"/>
        <v>836.4</v>
      </c>
      <c r="I175" s="3"/>
      <c r="J175" s="3"/>
      <c r="K175" s="3"/>
      <c r="L175" s="3"/>
      <c r="M175" s="45">
        <v>820</v>
      </c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</row>
    <row r="176" spans="1:168" ht="12.75" hidden="1">
      <c r="A176" s="55"/>
      <c r="B176" s="51"/>
      <c r="C176" s="34" t="s">
        <v>232</v>
      </c>
      <c r="D176" s="13">
        <v>4.4</v>
      </c>
      <c r="E176" s="21">
        <f t="shared" si="14"/>
        <v>57176.79545454545</v>
      </c>
      <c r="F176" s="41">
        <f t="shared" si="18"/>
        <v>264.156795</v>
      </c>
      <c r="G176" s="21">
        <f t="shared" si="15"/>
        <v>63529.77272727272</v>
      </c>
      <c r="H176" s="45">
        <f t="shared" si="19"/>
        <v>279.531</v>
      </c>
      <c r="I176" s="3"/>
      <c r="J176" s="3"/>
      <c r="K176" s="3"/>
      <c r="L176" s="3"/>
      <c r="M176" s="45">
        <v>274.05</v>
      </c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</row>
    <row r="177" spans="1:168" ht="12.75">
      <c r="A177" s="55" t="s">
        <v>67</v>
      </c>
      <c r="B177" s="51"/>
      <c r="C177" s="10" t="s">
        <v>230</v>
      </c>
      <c r="D177" s="13">
        <v>180</v>
      </c>
      <c r="E177" s="21">
        <f t="shared" si="14"/>
        <v>54070.200000000004</v>
      </c>
      <c r="F177" s="41">
        <f t="shared" si="18"/>
        <v>10219.267800000001</v>
      </c>
      <c r="G177" s="21">
        <f t="shared" si="15"/>
        <v>60078</v>
      </c>
      <c r="H177" s="45">
        <f t="shared" si="19"/>
        <v>10814.04</v>
      </c>
      <c r="I177" s="3"/>
      <c r="J177" s="3"/>
      <c r="K177" s="3"/>
      <c r="L177" s="3"/>
      <c r="M177" s="45">
        <v>10602</v>
      </c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</row>
    <row r="178" spans="1:168" ht="12.75">
      <c r="A178" s="55"/>
      <c r="B178" s="51"/>
      <c r="C178" s="10" t="s">
        <v>233</v>
      </c>
      <c r="D178" s="13">
        <v>17.5</v>
      </c>
      <c r="E178" s="21">
        <f t="shared" si="14"/>
        <v>61846.97142857142</v>
      </c>
      <c r="F178" s="41">
        <f t="shared" si="18"/>
        <v>1136.4380999999996</v>
      </c>
      <c r="G178" s="21">
        <f t="shared" si="15"/>
        <v>68718.85714285713</v>
      </c>
      <c r="H178" s="45">
        <f t="shared" si="19"/>
        <v>1202.58</v>
      </c>
      <c r="I178" s="3"/>
      <c r="J178" s="3"/>
      <c r="K178" s="3"/>
      <c r="L178" s="3"/>
      <c r="M178" s="45">
        <v>1179</v>
      </c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</row>
    <row r="179" spans="1:168" ht="12.75">
      <c r="A179" s="55" t="s">
        <v>66</v>
      </c>
      <c r="B179" s="51"/>
      <c r="C179" s="10" t="s">
        <v>230</v>
      </c>
      <c r="D179" s="13">
        <v>180</v>
      </c>
      <c r="E179" s="21">
        <f t="shared" si="14"/>
        <v>28101</v>
      </c>
      <c r="F179" s="41">
        <f t="shared" si="18"/>
        <v>5311.089000000001</v>
      </c>
      <c r="G179" s="21">
        <f t="shared" si="15"/>
        <v>31223.333333333332</v>
      </c>
      <c r="H179" s="45">
        <f t="shared" si="19"/>
        <v>5620.2</v>
      </c>
      <c r="I179" s="3"/>
      <c r="J179" s="3"/>
      <c r="K179" s="3"/>
      <c r="L179" s="3"/>
      <c r="M179" s="45">
        <v>5510</v>
      </c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</row>
    <row r="180" spans="1:168" ht="12.75" hidden="1">
      <c r="A180" s="55"/>
      <c r="B180" s="51"/>
      <c r="C180" s="32" t="s">
        <v>231</v>
      </c>
      <c r="D180" s="13">
        <v>52</v>
      </c>
      <c r="E180" s="21">
        <f t="shared" si="14"/>
        <v>43693.269230769234</v>
      </c>
      <c r="F180" s="41">
        <f t="shared" si="18"/>
        <v>2385.6525</v>
      </c>
      <c r="G180" s="21">
        <f t="shared" si="15"/>
        <v>48548.07692307692</v>
      </c>
      <c r="H180" s="45">
        <f t="shared" si="19"/>
        <v>2524.5</v>
      </c>
      <c r="I180" s="3"/>
      <c r="J180" s="3"/>
      <c r="K180" s="3"/>
      <c r="L180" s="3"/>
      <c r="M180" s="45">
        <v>2475</v>
      </c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</row>
    <row r="181" spans="1:168" ht="12.75">
      <c r="A181" s="55"/>
      <c r="B181" s="51"/>
      <c r="C181" s="10" t="s">
        <v>233</v>
      </c>
      <c r="D181" s="13">
        <v>17.5</v>
      </c>
      <c r="E181" s="21">
        <f t="shared" si="14"/>
        <v>29651.40000000001</v>
      </c>
      <c r="F181" s="41">
        <f t="shared" si="18"/>
        <v>544.8444750000002</v>
      </c>
      <c r="G181" s="21">
        <f t="shared" si="15"/>
        <v>32946.00000000001</v>
      </c>
      <c r="H181" s="45">
        <f t="shared" si="19"/>
        <v>576.5550000000001</v>
      </c>
      <c r="I181" s="3"/>
      <c r="J181" s="3"/>
      <c r="K181" s="3"/>
      <c r="L181" s="3"/>
      <c r="M181" s="45">
        <v>565.25</v>
      </c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</row>
    <row r="182" spans="1:168" ht="12.75">
      <c r="A182" s="55" t="s">
        <v>68</v>
      </c>
      <c r="B182" s="51"/>
      <c r="C182" s="10" t="s">
        <v>230</v>
      </c>
      <c r="D182" s="13">
        <v>180</v>
      </c>
      <c r="E182" s="21">
        <f t="shared" si="14"/>
        <v>30765.750000000004</v>
      </c>
      <c r="F182" s="41">
        <f t="shared" si="18"/>
        <v>5814.726750000002</v>
      </c>
      <c r="G182" s="21">
        <f t="shared" si="15"/>
        <v>34184.16666666667</v>
      </c>
      <c r="H182" s="45">
        <f t="shared" si="19"/>
        <v>6153.150000000001</v>
      </c>
      <c r="I182" s="3"/>
      <c r="J182" s="3"/>
      <c r="K182" s="3"/>
      <c r="L182" s="3"/>
      <c r="M182" s="45">
        <v>6032.5</v>
      </c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</row>
    <row r="183" spans="1:168" ht="12.75">
      <c r="A183" s="55"/>
      <c r="B183" s="51"/>
      <c r="C183" s="10" t="s">
        <v>233</v>
      </c>
      <c r="D183" s="13">
        <v>17.5</v>
      </c>
      <c r="E183" s="21">
        <f t="shared" si="14"/>
        <v>32392.285714285717</v>
      </c>
      <c r="F183" s="41">
        <f t="shared" si="18"/>
        <v>595.20825</v>
      </c>
      <c r="G183" s="21">
        <f t="shared" si="15"/>
        <v>35991.42857142857</v>
      </c>
      <c r="H183" s="45">
        <f t="shared" si="19"/>
        <v>629.85</v>
      </c>
      <c r="I183" s="3"/>
      <c r="J183" s="3"/>
      <c r="K183" s="3"/>
      <c r="L183" s="3"/>
      <c r="M183" s="45">
        <v>617.5</v>
      </c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</row>
    <row r="184" spans="1:168" ht="12.75" hidden="1">
      <c r="A184" s="55" t="s">
        <v>163</v>
      </c>
      <c r="B184" s="51"/>
      <c r="C184" s="10" t="s">
        <v>230</v>
      </c>
      <c r="D184" s="13">
        <v>180</v>
      </c>
      <c r="E184" s="21">
        <f t="shared" si="14"/>
        <v>42583.50000000001</v>
      </c>
      <c r="F184" s="41">
        <f t="shared" si="18"/>
        <v>8048.281500000001</v>
      </c>
      <c r="G184" s="21">
        <f t="shared" si="15"/>
        <v>47315.00000000001</v>
      </c>
      <c r="H184" s="45">
        <v>8516.7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</row>
    <row r="185" spans="1:168" ht="12.75" hidden="1">
      <c r="A185" s="55"/>
      <c r="B185" s="51"/>
      <c r="C185" s="10" t="s">
        <v>233</v>
      </c>
      <c r="D185" s="13">
        <v>17.5</v>
      </c>
      <c r="E185" s="21">
        <f t="shared" si="14"/>
        <v>45961.71428571429</v>
      </c>
      <c r="F185" s="41">
        <f t="shared" si="18"/>
        <v>844.5465000000002</v>
      </c>
      <c r="G185" s="21">
        <f t="shared" si="15"/>
        <v>51068.571428571435</v>
      </c>
      <c r="H185" s="45">
        <v>893.7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</row>
    <row r="186" spans="1:168" ht="12.75" hidden="1">
      <c r="A186" s="55" t="s">
        <v>164</v>
      </c>
      <c r="B186" s="51"/>
      <c r="C186" s="10" t="s">
        <v>230</v>
      </c>
      <c r="D186" s="13">
        <v>180</v>
      </c>
      <c r="E186" s="21">
        <f t="shared" si="14"/>
        <v>42583.50000000001</v>
      </c>
      <c r="F186" s="41">
        <f t="shared" si="18"/>
        <v>8048.281500000001</v>
      </c>
      <c r="G186" s="21">
        <f t="shared" si="15"/>
        <v>47315.00000000001</v>
      </c>
      <c r="H186" s="45">
        <v>8516.7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</row>
    <row r="187" spans="1:168" ht="12.75" hidden="1">
      <c r="A187" s="55"/>
      <c r="B187" s="51"/>
      <c r="C187" s="10" t="s">
        <v>233</v>
      </c>
      <c r="D187" s="13">
        <v>17.5</v>
      </c>
      <c r="E187" s="21">
        <f t="shared" si="14"/>
        <v>45961.71428571429</v>
      </c>
      <c r="F187" s="41">
        <f t="shared" si="18"/>
        <v>844.5465000000002</v>
      </c>
      <c r="G187" s="21">
        <f t="shared" si="15"/>
        <v>51068.571428571435</v>
      </c>
      <c r="H187" s="45">
        <v>893.7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</row>
    <row r="188" spans="1:168" ht="12.75" hidden="1">
      <c r="A188" s="55" t="s">
        <v>69</v>
      </c>
      <c r="B188" s="51"/>
      <c r="C188" s="10" t="s">
        <v>230</v>
      </c>
      <c r="D188" s="13">
        <v>180</v>
      </c>
      <c r="E188" s="21">
        <f t="shared" si="14"/>
        <v>46012.5</v>
      </c>
      <c r="F188" s="41">
        <f t="shared" si="18"/>
        <v>8696.362500000001</v>
      </c>
      <c r="G188" s="21">
        <f t="shared" si="15"/>
        <v>51125</v>
      </c>
      <c r="H188" s="45">
        <v>9202.5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</row>
    <row r="189" spans="1:168" ht="12.75" hidden="1">
      <c r="A189" s="55"/>
      <c r="B189" s="51"/>
      <c r="C189" s="10" t="s">
        <v>233</v>
      </c>
      <c r="D189" s="13">
        <v>17</v>
      </c>
      <c r="E189" s="21">
        <f t="shared" si="14"/>
        <v>51220.58823529412</v>
      </c>
      <c r="F189" s="41">
        <f t="shared" si="18"/>
        <v>914.2875</v>
      </c>
      <c r="G189" s="21">
        <f t="shared" si="15"/>
        <v>56911.76470588236</v>
      </c>
      <c r="H189" s="45">
        <v>967.5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</row>
    <row r="190" spans="1:168" ht="12.75" hidden="1">
      <c r="A190" s="55" t="s">
        <v>70</v>
      </c>
      <c r="B190" s="51"/>
      <c r="C190" s="10" t="s">
        <v>230</v>
      </c>
      <c r="D190" s="13">
        <v>180</v>
      </c>
      <c r="E190" s="21">
        <f t="shared" si="14"/>
        <v>40675.5</v>
      </c>
      <c r="F190" s="41">
        <f t="shared" si="18"/>
        <v>7687.669500000001</v>
      </c>
      <c r="G190" s="21">
        <f t="shared" si="15"/>
        <v>45195</v>
      </c>
      <c r="H190" s="45">
        <v>8135.1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</row>
    <row r="191" spans="1:168" ht="12.75" hidden="1">
      <c r="A191" s="55"/>
      <c r="B191" s="51"/>
      <c r="C191" s="10" t="s">
        <v>233</v>
      </c>
      <c r="D191" s="13">
        <v>17</v>
      </c>
      <c r="E191" s="21">
        <f t="shared" si="14"/>
        <v>45550.58823529412</v>
      </c>
      <c r="F191" s="41">
        <f t="shared" si="18"/>
        <v>813.0780000000001</v>
      </c>
      <c r="G191" s="21">
        <f t="shared" si="15"/>
        <v>50611.76470588235</v>
      </c>
      <c r="H191" s="45">
        <v>860.4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</row>
    <row r="192" spans="1:168" ht="12" customHeight="1" hidden="1">
      <c r="A192" s="55" t="s">
        <v>71</v>
      </c>
      <c r="B192" s="51"/>
      <c r="C192" s="10" t="s">
        <v>230</v>
      </c>
      <c r="D192" s="13">
        <v>180</v>
      </c>
      <c r="E192" s="21">
        <f t="shared" si="14"/>
        <v>39609</v>
      </c>
      <c r="F192" s="41">
        <f t="shared" si="18"/>
        <v>7486.101000000001</v>
      </c>
      <c r="G192" s="21">
        <f t="shared" si="15"/>
        <v>44010</v>
      </c>
      <c r="H192" s="45">
        <v>7921.8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</row>
    <row r="193" spans="1:168" ht="12.75" hidden="1">
      <c r="A193" s="55"/>
      <c r="B193" s="51"/>
      <c r="C193" s="32" t="s">
        <v>231</v>
      </c>
      <c r="D193" s="13">
        <v>52</v>
      </c>
      <c r="E193" s="21">
        <f t="shared" si="14"/>
        <v>41036.192307692305</v>
      </c>
      <c r="F193" s="41">
        <f t="shared" si="18"/>
        <v>2240.5761</v>
      </c>
      <c r="G193" s="21">
        <f t="shared" si="15"/>
        <v>45595.76923076923</v>
      </c>
      <c r="H193" s="45">
        <v>2370.98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</row>
    <row r="194" spans="1:168" ht="12.75" hidden="1">
      <c r="A194" s="55"/>
      <c r="B194" s="51"/>
      <c r="C194" s="10" t="s">
        <v>233</v>
      </c>
      <c r="D194" s="13">
        <v>17.5</v>
      </c>
      <c r="E194" s="21">
        <f t="shared" si="14"/>
        <v>42397.71428571428</v>
      </c>
      <c r="F194" s="41">
        <f t="shared" si="18"/>
        <v>779.0580000000001</v>
      </c>
      <c r="G194" s="21">
        <f t="shared" si="15"/>
        <v>47108.57142857143</v>
      </c>
      <c r="H194" s="45">
        <v>824.4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</row>
    <row r="195" spans="1:168" ht="12.75" hidden="1">
      <c r="A195" s="55" t="s">
        <v>72</v>
      </c>
      <c r="B195" s="51"/>
      <c r="C195" s="10" t="s">
        <v>230</v>
      </c>
      <c r="D195" s="13">
        <v>180</v>
      </c>
      <c r="E195" s="21">
        <f t="shared" si="14"/>
        <v>37691.99999999999</v>
      </c>
      <c r="F195" s="41">
        <f t="shared" si="18"/>
        <v>7123.788</v>
      </c>
      <c r="G195" s="21">
        <f t="shared" si="15"/>
        <v>41879.99999999999</v>
      </c>
      <c r="H195" s="45">
        <v>7538.4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</row>
    <row r="196" spans="1:168" ht="12.75" hidden="1">
      <c r="A196" s="55"/>
      <c r="B196" s="51"/>
      <c r="C196" s="32" t="s">
        <v>231</v>
      </c>
      <c r="D196" s="13">
        <v>52</v>
      </c>
      <c r="E196" s="21">
        <f t="shared" si="14"/>
        <v>40822.96153846154</v>
      </c>
      <c r="F196" s="41">
        <f t="shared" si="18"/>
        <v>2228.9337</v>
      </c>
      <c r="G196" s="21">
        <f t="shared" si="15"/>
        <v>45358.846153846156</v>
      </c>
      <c r="H196" s="45">
        <v>2358.6600000000003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</row>
    <row r="197" spans="1:168" ht="12.75" hidden="1">
      <c r="A197" s="55"/>
      <c r="B197" s="51"/>
      <c r="C197" s="10" t="s">
        <v>233</v>
      </c>
      <c r="D197" s="13">
        <v>17.5</v>
      </c>
      <c r="E197" s="21">
        <f t="shared" si="14"/>
        <v>40407.42857142858</v>
      </c>
      <c r="F197" s="41">
        <f t="shared" si="18"/>
        <v>742.4865000000001</v>
      </c>
      <c r="G197" s="21">
        <f t="shared" si="15"/>
        <v>44897.14285714286</v>
      </c>
      <c r="H197" s="45">
        <v>785.7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</row>
    <row r="198" spans="1:168" ht="12.75" hidden="1">
      <c r="A198" s="55" t="s">
        <v>73</v>
      </c>
      <c r="B198" s="51"/>
      <c r="C198" s="10" t="s">
        <v>230</v>
      </c>
      <c r="D198" s="13">
        <v>180</v>
      </c>
      <c r="E198" s="21">
        <f aca="true" t="shared" si="20" ref="E198:E261">G198*0.9</f>
        <v>40738.5</v>
      </c>
      <c r="F198" s="41">
        <f t="shared" si="18"/>
        <v>7699.576500000001</v>
      </c>
      <c r="G198" s="21">
        <f aca="true" t="shared" si="21" ref="G198:G261">H198/$D198*1000</f>
        <v>45265</v>
      </c>
      <c r="H198" s="45">
        <v>8147.7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</row>
    <row r="199" spans="1:168" ht="12.75" customHeight="1" hidden="1">
      <c r="A199" s="55"/>
      <c r="B199" s="51"/>
      <c r="C199" s="10" t="s">
        <v>233</v>
      </c>
      <c r="D199" s="13">
        <v>17.5</v>
      </c>
      <c r="E199" s="21">
        <f t="shared" si="20"/>
        <v>43462.28571428572</v>
      </c>
      <c r="F199" s="41">
        <f t="shared" si="18"/>
        <v>798.6195</v>
      </c>
      <c r="G199" s="21">
        <f t="shared" si="21"/>
        <v>48291.42857142857</v>
      </c>
      <c r="H199" s="45">
        <v>845.1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</row>
    <row r="200" spans="1:168" ht="12.75" hidden="1">
      <c r="A200" s="20" t="s">
        <v>188</v>
      </c>
      <c r="B200" s="7"/>
      <c r="C200" s="10" t="s">
        <v>230</v>
      </c>
      <c r="D200" s="13">
        <v>180</v>
      </c>
      <c r="E200" s="21">
        <f t="shared" si="20"/>
        <v>34679.50000000001</v>
      </c>
      <c r="F200" s="41">
        <f t="shared" si="18"/>
        <v>6554.425500000002</v>
      </c>
      <c r="G200" s="21">
        <f t="shared" si="21"/>
        <v>38532.77777777778</v>
      </c>
      <c r="H200" s="45">
        <v>6935.900000000001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</row>
    <row r="201" spans="1:168" ht="15.75">
      <c r="A201" s="28" t="s">
        <v>189</v>
      </c>
      <c r="B201" s="43"/>
      <c r="C201" s="43"/>
      <c r="D201" s="43"/>
      <c r="E201" s="43"/>
      <c r="F201" s="43"/>
      <c r="G201" s="43"/>
      <c r="H201" s="38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</row>
    <row r="202" spans="1:168" ht="12.75">
      <c r="A202" s="55" t="s">
        <v>75</v>
      </c>
      <c r="B202" s="51"/>
      <c r="C202" s="10" t="s">
        <v>230</v>
      </c>
      <c r="D202" s="13">
        <v>180</v>
      </c>
      <c r="E202" s="21">
        <f t="shared" si="20"/>
        <v>40794.90000000001</v>
      </c>
      <c r="F202" s="41">
        <f>(E202*$D202/1000)*1.05</f>
        <v>7710.236100000003</v>
      </c>
      <c r="G202" s="21">
        <f t="shared" si="21"/>
        <v>45327.66666666667</v>
      </c>
      <c r="H202" s="45">
        <f>M202*1.02</f>
        <v>8158.9800000000005</v>
      </c>
      <c r="I202" s="3"/>
      <c r="J202" s="3"/>
      <c r="K202" s="3"/>
      <c r="L202" s="3"/>
      <c r="M202" s="45">
        <v>7999</v>
      </c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</row>
    <row r="203" spans="1:168" ht="12.75">
      <c r="A203" s="55"/>
      <c r="B203" s="51"/>
      <c r="C203" s="10" t="s">
        <v>233</v>
      </c>
      <c r="D203" s="13">
        <v>17.5</v>
      </c>
      <c r="E203" s="21">
        <f t="shared" si="20"/>
        <v>43355.828571428574</v>
      </c>
      <c r="F203" s="41">
        <f aca="true" t="shared" si="22" ref="F203:F222">(E203*$D203/1000)*1.05</f>
        <v>796.66335</v>
      </c>
      <c r="G203" s="21">
        <f t="shared" si="21"/>
        <v>48173.142857142855</v>
      </c>
      <c r="H203" s="45">
        <f aca="true" t="shared" si="23" ref="H203:H222">M203*1.02</f>
        <v>843.03</v>
      </c>
      <c r="I203" s="3"/>
      <c r="J203" s="3"/>
      <c r="K203" s="3"/>
      <c r="L203" s="3"/>
      <c r="M203" s="45">
        <v>826.5</v>
      </c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</row>
    <row r="204" spans="1:168" ht="12.75">
      <c r="A204" s="55" t="s">
        <v>76</v>
      </c>
      <c r="B204" s="51"/>
      <c r="C204" s="10" t="s">
        <v>230</v>
      </c>
      <c r="D204" s="13">
        <v>180</v>
      </c>
      <c r="E204" s="21">
        <f t="shared" si="20"/>
        <v>38663.09999999999</v>
      </c>
      <c r="F204" s="41">
        <f t="shared" si="22"/>
        <v>7307.325899999999</v>
      </c>
      <c r="G204" s="21">
        <f t="shared" si="21"/>
        <v>42958.99999999999</v>
      </c>
      <c r="H204" s="45">
        <f t="shared" si="23"/>
        <v>7732.62</v>
      </c>
      <c r="I204" s="3"/>
      <c r="J204" s="3"/>
      <c r="K204" s="3"/>
      <c r="L204" s="3"/>
      <c r="M204" s="45">
        <v>7581</v>
      </c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</row>
    <row r="205" spans="1:168" ht="12.75">
      <c r="A205" s="55"/>
      <c r="B205" s="51"/>
      <c r="C205" s="10" t="s">
        <v>233</v>
      </c>
      <c r="D205" s="13">
        <v>17.5</v>
      </c>
      <c r="E205" s="21">
        <f t="shared" si="20"/>
        <v>40864.114285714284</v>
      </c>
      <c r="F205" s="41">
        <f t="shared" si="22"/>
        <v>750.8781</v>
      </c>
      <c r="G205" s="21">
        <f t="shared" si="21"/>
        <v>45404.57142857143</v>
      </c>
      <c r="H205" s="45">
        <f t="shared" si="23"/>
        <v>794.58</v>
      </c>
      <c r="I205" s="3"/>
      <c r="J205" s="3"/>
      <c r="K205" s="3"/>
      <c r="L205" s="3"/>
      <c r="M205" s="45">
        <v>779</v>
      </c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</row>
    <row r="206" spans="1:168" ht="12.75">
      <c r="A206" s="55" t="s">
        <v>77</v>
      </c>
      <c r="B206" s="51"/>
      <c r="C206" s="10" t="s">
        <v>230</v>
      </c>
      <c r="D206" s="13">
        <v>180</v>
      </c>
      <c r="E206" s="21">
        <f t="shared" si="20"/>
        <v>31977</v>
      </c>
      <c r="F206" s="41">
        <f t="shared" si="22"/>
        <v>6043.653</v>
      </c>
      <c r="G206" s="21">
        <f t="shared" si="21"/>
        <v>35530</v>
      </c>
      <c r="H206" s="45">
        <f t="shared" si="23"/>
        <v>6395.400000000001</v>
      </c>
      <c r="I206" s="3"/>
      <c r="J206" s="3"/>
      <c r="K206" s="3"/>
      <c r="L206" s="3"/>
      <c r="M206" s="45">
        <v>6270</v>
      </c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</row>
    <row r="207" spans="1:168" ht="12.75" hidden="1">
      <c r="A207" s="55"/>
      <c r="B207" s="51"/>
      <c r="C207" s="32" t="s">
        <v>231</v>
      </c>
      <c r="D207" s="13">
        <v>52</v>
      </c>
      <c r="E207" s="21">
        <f t="shared" si="20"/>
        <v>42338.86615384616</v>
      </c>
      <c r="F207" s="41">
        <f t="shared" si="22"/>
        <v>2311.7020920000004</v>
      </c>
      <c r="G207" s="21">
        <f t="shared" si="21"/>
        <v>47043.18461538462</v>
      </c>
      <c r="H207" s="45">
        <f t="shared" si="23"/>
        <v>2446.2456</v>
      </c>
      <c r="I207" s="3"/>
      <c r="J207" s="3"/>
      <c r="K207" s="3"/>
      <c r="L207" s="3"/>
      <c r="M207" s="45">
        <v>2398.28</v>
      </c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</row>
    <row r="208" spans="1:168" ht="12.75">
      <c r="A208" s="55"/>
      <c r="B208" s="51"/>
      <c r="C208" s="10" t="s">
        <v>233</v>
      </c>
      <c r="D208" s="13">
        <v>17.5</v>
      </c>
      <c r="E208" s="21">
        <f t="shared" si="20"/>
        <v>32890.62857142857</v>
      </c>
      <c r="F208" s="41">
        <f t="shared" si="22"/>
        <v>604.3653</v>
      </c>
      <c r="G208" s="21">
        <f t="shared" si="21"/>
        <v>36545.142857142855</v>
      </c>
      <c r="H208" s="45">
        <f t="shared" si="23"/>
        <v>639.54</v>
      </c>
      <c r="I208" s="3"/>
      <c r="J208" s="3"/>
      <c r="K208" s="3"/>
      <c r="L208" s="3"/>
      <c r="M208" s="45">
        <v>627</v>
      </c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</row>
    <row r="209" spans="1:168" ht="12.75">
      <c r="A209" s="55" t="s">
        <v>78</v>
      </c>
      <c r="B209" s="51"/>
      <c r="C209" s="10" t="s">
        <v>230</v>
      </c>
      <c r="D209" s="13">
        <v>180</v>
      </c>
      <c r="E209" s="21">
        <f t="shared" si="20"/>
        <v>33415.965</v>
      </c>
      <c r="F209" s="41">
        <f t="shared" si="22"/>
        <v>6315.617385</v>
      </c>
      <c r="G209" s="21">
        <f t="shared" si="21"/>
        <v>37128.84999999999</v>
      </c>
      <c r="H209" s="45">
        <f t="shared" si="23"/>
        <v>6683.192999999999</v>
      </c>
      <c r="I209" s="3"/>
      <c r="J209" s="3"/>
      <c r="K209" s="3"/>
      <c r="L209" s="3"/>
      <c r="M209" s="45">
        <v>6552.15</v>
      </c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</row>
    <row r="210" spans="1:168" ht="12.75" hidden="1">
      <c r="A210" s="55"/>
      <c r="B210" s="51"/>
      <c r="C210" s="32" t="s">
        <v>231</v>
      </c>
      <c r="D210" s="13">
        <v>52</v>
      </c>
      <c r="E210" s="21">
        <f t="shared" si="20"/>
        <v>47319.898846153854</v>
      </c>
      <c r="F210" s="41">
        <f t="shared" si="22"/>
        <v>2583.6664770000007</v>
      </c>
      <c r="G210" s="21">
        <f t="shared" si="21"/>
        <v>52577.66538461539</v>
      </c>
      <c r="H210" s="45">
        <f t="shared" si="23"/>
        <v>2734.0386000000003</v>
      </c>
      <c r="I210" s="3"/>
      <c r="J210" s="3"/>
      <c r="K210" s="3"/>
      <c r="L210" s="3"/>
      <c r="M210" s="45">
        <v>2680.4300000000003</v>
      </c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</row>
    <row r="211" spans="1:168" ht="12.75">
      <c r="A211" s="55"/>
      <c r="B211" s="51"/>
      <c r="C211" s="10" t="s">
        <v>233</v>
      </c>
      <c r="D211" s="13">
        <v>17.5</v>
      </c>
      <c r="E211" s="21">
        <f t="shared" si="20"/>
        <v>34884.00000000001</v>
      </c>
      <c r="F211" s="41">
        <f t="shared" si="22"/>
        <v>640.9935000000002</v>
      </c>
      <c r="G211" s="21">
        <f t="shared" si="21"/>
        <v>38760.00000000001</v>
      </c>
      <c r="H211" s="45">
        <f t="shared" si="23"/>
        <v>678.3000000000001</v>
      </c>
      <c r="I211" s="3"/>
      <c r="J211" s="3"/>
      <c r="K211" s="3"/>
      <c r="L211" s="3"/>
      <c r="M211" s="45">
        <v>665</v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</row>
    <row r="212" spans="1:168" ht="12.75" hidden="1">
      <c r="A212" s="55" t="s">
        <v>153</v>
      </c>
      <c r="B212" s="51"/>
      <c r="C212" s="10" t="s">
        <v>230</v>
      </c>
      <c r="D212" s="13">
        <v>180</v>
      </c>
      <c r="E212" s="21">
        <f t="shared" si="20"/>
        <v>46588.5</v>
      </c>
      <c r="F212" s="41">
        <f t="shared" si="22"/>
        <v>8805.2265</v>
      </c>
      <c r="G212" s="21">
        <f t="shared" si="21"/>
        <v>51765</v>
      </c>
      <c r="H212" s="45">
        <f t="shared" si="23"/>
        <v>9317.7</v>
      </c>
      <c r="I212" s="3"/>
      <c r="J212" s="3"/>
      <c r="K212" s="3"/>
      <c r="L212" s="3"/>
      <c r="M212" s="45">
        <v>9135</v>
      </c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</row>
    <row r="213" spans="1:168" ht="12.75" hidden="1">
      <c r="A213" s="55"/>
      <c r="B213" s="51"/>
      <c r="C213" s="10" t="s">
        <v>233</v>
      </c>
      <c r="D213" s="13">
        <v>17.5</v>
      </c>
      <c r="E213" s="21">
        <f t="shared" si="20"/>
        <v>49572</v>
      </c>
      <c r="F213" s="41">
        <f t="shared" si="22"/>
        <v>910.8855</v>
      </c>
      <c r="G213" s="21">
        <f t="shared" si="21"/>
        <v>55080</v>
      </c>
      <c r="H213" s="45">
        <f t="shared" si="23"/>
        <v>963.9</v>
      </c>
      <c r="I213" s="3"/>
      <c r="J213" s="3"/>
      <c r="K213" s="3"/>
      <c r="L213" s="3"/>
      <c r="M213" s="45">
        <v>945</v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</row>
    <row r="214" spans="1:168" ht="12.75" hidden="1">
      <c r="A214" s="55" t="s">
        <v>79</v>
      </c>
      <c r="B214" s="51"/>
      <c r="C214" s="10" t="s">
        <v>230</v>
      </c>
      <c r="D214" s="13">
        <v>180</v>
      </c>
      <c r="E214" s="21">
        <f t="shared" si="20"/>
        <v>50076.90000000001</v>
      </c>
      <c r="F214" s="41">
        <f t="shared" si="22"/>
        <v>9464.534100000003</v>
      </c>
      <c r="G214" s="21">
        <f t="shared" si="21"/>
        <v>55641.00000000001</v>
      </c>
      <c r="H214" s="45">
        <f t="shared" si="23"/>
        <v>10015.380000000001</v>
      </c>
      <c r="I214" s="3"/>
      <c r="J214" s="3"/>
      <c r="K214" s="3"/>
      <c r="L214" s="3"/>
      <c r="M214" s="45">
        <v>9819</v>
      </c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</row>
    <row r="215" spans="1:168" ht="12.75" hidden="1">
      <c r="A215" s="55"/>
      <c r="B215" s="51"/>
      <c r="C215" s="10" t="s">
        <v>233</v>
      </c>
      <c r="D215" s="13">
        <v>17.5</v>
      </c>
      <c r="E215" s="21">
        <f t="shared" si="20"/>
        <v>52876.8</v>
      </c>
      <c r="F215" s="41">
        <f t="shared" si="22"/>
        <v>971.6112</v>
      </c>
      <c r="G215" s="21">
        <f t="shared" si="21"/>
        <v>58752</v>
      </c>
      <c r="H215" s="45">
        <f t="shared" si="23"/>
        <v>1028.16</v>
      </c>
      <c r="I215" s="3"/>
      <c r="J215" s="3"/>
      <c r="K215" s="3"/>
      <c r="L215" s="3"/>
      <c r="M215" s="45">
        <v>1008</v>
      </c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</row>
    <row r="216" spans="1:168" ht="12.75" hidden="1">
      <c r="A216" s="20" t="s">
        <v>80</v>
      </c>
      <c r="B216" s="7"/>
      <c r="C216" s="10" t="s">
        <v>230</v>
      </c>
      <c r="D216" s="13">
        <v>180</v>
      </c>
      <c r="E216" s="21">
        <f t="shared" si="20"/>
        <v>39795.3</v>
      </c>
      <c r="F216" s="41">
        <f t="shared" si="22"/>
        <v>7521.311700000002</v>
      </c>
      <c r="G216" s="21">
        <f t="shared" si="21"/>
        <v>44217</v>
      </c>
      <c r="H216" s="45">
        <f t="shared" si="23"/>
        <v>7959.06</v>
      </c>
      <c r="I216" s="3"/>
      <c r="J216" s="3"/>
      <c r="K216" s="3"/>
      <c r="L216" s="3"/>
      <c r="M216" s="45">
        <v>7803</v>
      </c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</row>
    <row r="217" spans="1:168" ht="12.75" hidden="1">
      <c r="A217" s="20" t="s">
        <v>190</v>
      </c>
      <c r="B217" s="7"/>
      <c r="C217" s="10" t="s">
        <v>230</v>
      </c>
      <c r="D217" s="13">
        <v>180</v>
      </c>
      <c r="E217" s="21">
        <f t="shared" si="20"/>
        <v>47070.450000000004</v>
      </c>
      <c r="F217" s="41">
        <f t="shared" si="22"/>
        <v>8896.315050000001</v>
      </c>
      <c r="G217" s="21">
        <f t="shared" si="21"/>
        <v>52300.5</v>
      </c>
      <c r="H217" s="45">
        <f t="shared" si="23"/>
        <v>9414.09</v>
      </c>
      <c r="I217" s="3"/>
      <c r="J217" s="3"/>
      <c r="K217" s="3"/>
      <c r="L217" s="3"/>
      <c r="M217" s="45">
        <v>9229.5</v>
      </c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</row>
    <row r="218" spans="1:168" ht="12.75">
      <c r="A218" s="20" t="s">
        <v>134</v>
      </c>
      <c r="B218" s="7"/>
      <c r="C218" s="10" t="s">
        <v>230</v>
      </c>
      <c r="D218" s="13">
        <v>180</v>
      </c>
      <c r="E218" s="21">
        <f t="shared" si="20"/>
        <v>29942.100000000002</v>
      </c>
      <c r="F218" s="41">
        <f t="shared" si="22"/>
        <v>5659.0569000000005</v>
      </c>
      <c r="G218" s="21">
        <f t="shared" si="21"/>
        <v>33269</v>
      </c>
      <c r="H218" s="45">
        <f t="shared" si="23"/>
        <v>5988.42</v>
      </c>
      <c r="I218" s="3"/>
      <c r="J218" s="3"/>
      <c r="K218" s="3"/>
      <c r="L218" s="3"/>
      <c r="M218" s="45">
        <v>5871</v>
      </c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</row>
    <row r="219" spans="1:168" ht="12.75">
      <c r="A219" s="20" t="s">
        <v>133</v>
      </c>
      <c r="B219" s="7"/>
      <c r="C219" s="10" t="s">
        <v>230</v>
      </c>
      <c r="D219" s="13">
        <v>180</v>
      </c>
      <c r="E219" s="21">
        <f t="shared" si="20"/>
        <v>29661.090000000004</v>
      </c>
      <c r="F219" s="41">
        <f t="shared" si="22"/>
        <v>5605.9460100000015</v>
      </c>
      <c r="G219" s="21">
        <f t="shared" si="21"/>
        <v>32956.76666666667</v>
      </c>
      <c r="H219" s="45">
        <f t="shared" si="23"/>
        <v>5932.218</v>
      </c>
      <c r="I219" s="3"/>
      <c r="J219" s="3"/>
      <c r="K219" s="3"/>
      <c r="L219" s="3"/>
      <c r="M219" s="45">
        <v>5815.9</v>
      </c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</row>
    <row r="220" spans="1:168" ht="12.75">
      <c r="A220" s="20" t="s">
        <v>82</v>
      </c>
      <c r="B220" s="7"/>
      <c r="C220" s="10" t="s">
        <v>230</v>
      </c>
      <c r="D220" s="13">
        <v>180</v>
      </c>
      <c r="E220" s="21">
        <f t="shared" si="20"/>
        <v>30625.245000000003</v>
      </c>
      <c r="F220" s="41">
        <f t="shared" si="22"/>
        <v>5788.171305000002</v>
      </c>
      <c r="G220" s="21">
        <f t="shared" si="21"/>
        <v>34028.05</v>
      </c>
      <c r="H220" s="45">
        <f t="shared" si="23"/>
        <v>6125.049</v>
      </c>
      <c r="I220" s="3"/>
      <c r="J220" s="3"/>
      <c r="K220" s="3"/>
      <c r="L220" s="3"/>
      <c r="M220" s="45">
        <v>6004.95</v>
      </c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</row>
    <row r="221" spans="1:168" ht="12.75">
      <c r="A221" s="55" t="s">
        <v>83</v>
      </c>
      <c r="B221" s="51" t="s">
        <v>17</v>
      </c>
      <c r="C221" s="10" t="s">
        <v>230</v>
      </c>
      <c r="D221" s="13">
        <v>175</v>
      </c>
      <c r="E221" s="21">
        <f t="shared" si="20"/>
        <v>45637.71428571429</v>
      </c>
      <c r="F221" s="41">
        <f t="shared" si="22"/>
        <v>8385.930000000002</v>
      </c>
      <c r="G221" s="21">
        <f t="shared" si="21"/>
        <v>50708.571428571435</v>
      </c>
      <c r="H221" s="45">
        <f t="shared" si="23"/>
        <v>8874</v>
      </c>
      <c r="I221" s="3"/>
      <c r="J221" s="3"/>
      <c r="K221" s="3"/>
      <c r="L221" s="3"/>
      <c r="M221" s="45">
        <v>8700</v>
      </c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</row>
    <row r="222" spans="1:168" ht="12.75">
      <c r="A222" s="55"/>
      <c r="B222" s="51"/>
      <c r="C222" s="10" t="s">
        <v>233</v>
      </c>
      <c r="D222" s="13">
        <v>17</v>
      </c>
      <c r="E222" s="21">
        <f t="shared" si="20"/>
        <v>49679.99999999999</v>
      </c>
      <c r="F222" s="41">
        <f t="shared" si="22"/>
        <v>886.7879999999999</v>
      </c>
      <c r="G222" s="21">
        <f t="shared" si="21"/>
        <v>55199.99999999999</v>
      </c>
      <c r="H222" s="45">
        <f t="shared" si="23"/>
        <v>938.4</v>
      </c>
      <c r="I222" s="3"/>
      <c r="J222" s="3"/>
      <c r="K222" s="3"/>
      <c r="L222" s="3"/>
      <c r="M222" s="45">
        <v>920</v>
      </c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</row>
    <row r="223" spans="1:168" ht="15.75">
      <c r="A223" s="28" t="s">
        <v>132</v>
      </c>
      <c r="B223" s="43"/>
      <c r="C223" s="43"/>
      <c r="D223" s="43"/>
      <c r="E223" s="43"/>
      <c r="F223" s="43"/>
      <c r="G223" s="43"/>
      <c r="H223" s="38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</row>
    <row r="224" spans="1:168" ht="12.75">
      <c r="A224" s="55" t="s">
        <v>84</v>
      </c>
      <c r="B224" s="51"/>
      <c r="C224" s="10" t="s">
        <v>230</v>
      </c>
      <c r="D224" s="13">
        <v>180</v>
      </c>
      <c r="E224" s="21">
        <f t="shared" si="20"/>
        <v>43972.200000000004</v>
      </c>
      <c r="F224" s="41">
        <f>(E224*$D224/1000)*1.05</f>
        <v>8310.7458</v>
      </c>
      <c r="G224" s="21">
        <f t="shared" si="21"/>
        <v>48858.00000000001</v>
      </c>
      <c r="H224" s="45">
        <f>M224*1.02</f>
        <v>8794.44</v>
      </c>
      <c r="I224" s="3"/>
      <c r="J224" s="3"/>
      <c r="K224" s="3"/>
      <c r="L224" s="3"/>
      <c r="M224" s="45">
        <v>8622</v>
      </c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</row>
    <row r="225" spans="1:168" ht="12.75">
      <c r="A225" s="55"/>
      <c r="B225" s="51"/>
      <c r="C225" s="10" t="s">
        <v>233</v>
      </c>
      <c r="D225" s="13">
        <v>17.5</v>
      </c>
      <c r="E225" s="21">
        <f t="shared" si="20"/>
        <v>46975.37142857142</v>
      </c>
      <c r="F225" s="41">
        <f aca="true" t="shared" si="24" ref="F225:F246">(E225*$D225/1000)*1.05</f>
        <v>863.1724499999999</v>
      </c>
      <c r="G225" s="21">
        <f t="shared" si="21"/>
        <v>52194.85714285714</v>
      </c>
      <c r="H225" s="45">
        <f aca="true" t="shared" si="25" ref="H225:H246">M225*1.02</f>
        <v>913.41</v>
      </c>
      <c r="I225" s="3"/>
      <c r="J225" s="3"/>
      <c r="K225" s="3"/>
      <c r="L225" s="3"/>
      <c r="M225" s="45">
        <v>895.5</v>
      </c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</row>
    <row r="226" spans="1:168" ht="12.75">
      <c r="A226" s="55" t="s">
        <v>85</v>
      </c>
      <c r="B226" s="51"/>
      <c r="C226" s="10" t="s">
        <v>230</v>
      </c>
      <c r="D226" s="13">
        <v>175</v>
      </c>
      <c r="E226" s="21">
        <f t="shared" si="20"/>
        <v>47919.600000000006</v>
      </c>
      <c r="F226" s="41">
        <f t="shared" si="24"/>
        <v>8805.2265</v>
      </c>
      <c r="G226" s="21">
        <f t="shared" si="21"/>
        <v>53244.00000000001</v>
      </c>
      <c r="H226" s="45">
        <f t="shared" si="25"/>
        <v>9317.7</v>
      </c>
      <c r="I226" s="3"/>
      <c r="J226" s="3"/>
      <c r="K226" s="3"/>
      <c r="L226" s="3"/>
      <c r="M226" s="45">
        <v>9135</v>
      </c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</row>
    <row r="227" spans="1:168" ht="12.75">
      <c r="A227" s="55"/>
      <c r="B227" s="51"/>
      <c r="C227" s="10" t="s">
        <v>233</v>
      </c>
      <c r="D227" s="13">
        <v>17.5</v>
      </c>
      <c r="E227" s="21">
        <f t="shared" si="20"/>
        <v>50988.34285714286</v>
      </c>
      <c r="F227" s="41">
        <f t="shared" si="24"/>
        <v>936.9108000000001</v>
      </c>
      <c r="G227" s="21">
        <f t="shared" si="21"/>
        <v>56653.71428571429</v>
      </c>
      <c r="H227" s="45">
        <f t="shared" si="25"/>
        <v>991.44</v>
      </c>
      <c r="I227" s="3"/>
      <c r="J227" s="3"/>
      <c r="K227" s="3"/>
      <c r="L227" s="3"/>
      <c r="M227" s="45">
        <v>972</v>
      </c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</row>
    <row r="228" spans="1:168" ht="12.75">
      <c r="A228" s="20" t="s">
        <v>128</v>
      </c>
      <c r="B228" s="7"/>
      <c r="C228" s="10" t="s">
        <v>230</v>
      </c>
      <c r="D228" s="13">
        <v>180</v>
      </c>
      <c r="E228" s="21">
        <f t="shared" si="20"/>
        <v>41769</v>
      </c>
      <c r="F228" s="41">
        <f t="shared" si="24"/>
        <v>7894.341</v>
      </c>
      <c r="G228" s="21">
        <f t="shared" si="21"/>
        <v>46410</v>
      </c>
      <c r="H228" s="45">
        <f t="shared" si="25"/>
        <v>8353.8</v>
      </c>
      <c r="I228" s="3"/>
      <c r="J228" s="3"/>
      <c r="K228" s="3"/>
      <c r="L228" s="3"/>
      <c r="M228" s="45">
        <v>8190</v>
      </c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</row>
    <row r="229" spans="1:168" ht="12.75">
      <c r="A229" s="55" t="s">
        <v>81</v>
      </c>
      <c r="B229" s="51"/>
      <c r="C229" s="10" t="s">
        <v>230</v>
      </c>
      <c r="D229" s="13">
        <v>180</v>
      </c>
      <c r="E229" s="21">
        <f t="shared" si="20"/>
        <v>34425</v>
      </c>
      <c r="F229" s="41">
        <f t="shared" si="24"/>
        <v>6506.325000000001</v>
      </c>
      <c r="G229" s="21">
        <f t="shared" si="21"/>
        <v>38250</v>
      </c>
      <c r="H229" s="45">
        <f t="shared" si="25"/>
        <v>6885</v>
      </c>
      <c r="I229" s="3"/>
      <c r="J229" s="3"/>
      <c r="K229" s="3"/>
      <c r="L229" s="3"/>
      <c r="M229" s="45">
        <v>6750</v>
      </c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</row>
    <row r="230" spans="1:168" ht="12.75">
      <c r="A230" s="55"/>
      <c r="B230" s="51"/>
      <c r="C230" s="10" t="s">
        <v>250</v>
      </c>
      <c r="D230" s="13">
        <v>17.5</v>
      </c>
      <c r="E230" s="21">
        <f t="shared" si="20"/>
        <v>39185.485714285714</v>
      </c>
      <c r="F230" s="41">
        <f t="shared" si="24"/>
        <v>720.0333</v>
      </c>
      <c r="G230" s="21">
        <f t="shared" si="21"/>
        <v>43539.42857142857</v>
      </c>
      <c r="H230" s="45">
        <f t="shared" si="25"/>
        <v>761.94</v>
      </c>
      <c r="I230" s="3"/>
      <c r="J230" s="3"/>
      <c r="K230" s="3"/>
      <c r="L230" s="3"/>
      <c r="M230" s="45">
        <v>747</v>
      </c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</row>
    <row r="231" spans="1:168" ht="12.75">
      <c r="A231" s="55" t="s">
        <v>158</v>
      </c>
      <c r="B231" s="51"/>
      <c r="C231" s="10" t="s">
        <v>230</v>
      </c>
      <c r="D231" s="13">
        <v>190</v>
      </c>
      <c r="E231" s="21">
        <f t="shared" si="20"/>
        <v>52181.05263157895</v>
      </c>
      <c r="F231" s="41">
        <f t="shared" si="24"/>
        <v>10410.12</v>
      </c>
      <c r="G231" s="21">
        <f t="shared" si="21"/>
        <v>57978.94736842105</v>
      </c>
      <c r="H231" s="45">
        <f t="shared" si="25"/>
        <v>11016</v>
      </c>
      <c r="I231" s="3"/>
      <c r="J231" s="3"/>
      <c r="K231" s="3"/>
      <c r="L231" s="3"/>
      <c r="M231" s="45">
        <v>10800</v>
      </c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</row>
    <row r="232" spans="1:168" ht="12.75">
      <c r="A232" s="55"/>
      <c r="B232" s="51"/>
      <c r="C232" s="10" t="s">
        <v>233</v>
      </c>
      <c r="D232" s="13">
        <v>18</v>
      </c>
      <c r="E232" s="21">
        <f t="shared" si="20"/>
        <v>54162</v>
      </c>
      <c r="F232" s="41">
        <f t="shared" si="24"/>
        <v>1023.6618000000001</v>
      </c>
      <c r="G232" s="21">
        <f t="shared" si="21"/>
        <v>60180</v>
      </c>
      <c r="H232" s="45">
        <f t="shared" si="25"/>
        <v>1083.24</v>
      </c>
      <c r="I232" s="3"/>
      <c r="J232" s="3"/>
      <c r="K232" s="3"/>
      <c r="L232" s="3"/>
      <c r="M232" s="45">
        <v>1062</v>
      </c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</row>
    <row r="233" spans="1:168" ht="12.75">
      <c r="A233" s="55" t="s">
        <v>221</v>
      </c>
      <c r="B233" s="51"/>
      <c r="C233" s="10" t="s">
        <v>230</v>
      </c>
      <c r="D233" s="13">
        <v>180</v>
      </c>
      <c r="E233" s="21">
        <f t="shared" si="20"/>
        <v>37839.45</v>
      </c>
      <c r="F233" s="41">
        <f t="shared" si="24"/>
        <v>7151.656049999999</v>
      </c>
      <c r="G233" s="21">
        <f t="shared" si="21"/>
        <v>42043.83333333333</v>
      </c>
      <c r="H233" s="45">
        <f t="shared" si="25"/>
        <v>7567.89</v>
      </c>
      <c r="I233" s="3"/>
      <c r="J233" s="3"/>
      <c r="K233" s="3"/>
      <c r="L233" s="3"/>
      <c r="M233" s="45">
        <v>7419.5</v>
      </c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</row>
    <row r="234" spans="1:168" ht="12.75">
      <c r="A234" s="55"/>
      <c r="B234" s="51"/>
      <c r="C234" s="10" t="s">
        <v>233</v>
      </c>
      <c r="D234" s="13">
        <v>17.5</v>
      </c>
      <c r="E234" s="21">
        <f t="shared" si="20"/>
        <v>39369.08571428571</v>
      </c>
      <c r="F234" s="41">
        <f t="shared" si="24"/>
        <v>723.4069499999999</v>
      </c>
      <c r="G234" s="21">
        <f t="shared" si="21"/>
        <v>43743.42857142857</v>
      </c>
      <c r="H234" s="45">
        <f t="shared" si="25"/>
        <v>765.51</v>
      </c>
      <c r="I234" s="3"/>
      <c r="J234" s="3"/>
      <c r="K234" s="3"/>
      <c r="L234" s="3"/>
      <c r="M234" s="45">
        <v>750.5</v>
      </c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</row>
    <row r="235" spans="1:168" ht="12.75">
      <c r="A235" s="55" t="s">
        <v>86</v>
      </c>
      <c r="B235" s="51"/>
      <c r="C235" s="10" t="s">
        <v>230</v>
      </c>
      <c r="D235" s="13">
        <v>180</v>
      </c>
      <c r="E235" s="21">
        <f t="shared" si="20"/>
        <v>37970.265</v>
      </c>
      <c r="F235" s="41">
        <f t="shared" si="24"/>
        <v>7176.380085000001</v>
      </c>
      <c r="G235" s="21">
        <f t="shared" si="21"/>
        <v>42189.183333333334</v>
      </c>
      <c r="H235" s="45">
        <f t="shared" si="25"/>
        <v>7594.053</v>
      </c>
      <c r="I235" s="3"/>
      <c r="J235" s="3"/>
      <c r="K235" s="3"/>
      <c r="L235" s="3"/>
      <c r="M235" s="45">
        <v>7445.15</v>
      </c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</row>
    <row r="236" spans="1:168" ht="12.75">
      <c r="A236" s="55"/>
      <c r="B236" s="51"/>
      <c r="C236" s="10" t="s">
        <v>233</v>
      </c>
      <c r="D236" s="13">
        <v>17.5</v>
      </c>
      <c r="E236" s="21">
        <f t="shared" si="20"/>
        <v>40116.6</v>
      </c>
      <c r="F236" s="41">
        <f t="shared" si="24"/>
        <v>737.142525</v>
      </c>
      <c r="G236" s="21">
        <f t="shared" si="21"/>
        <v>44574</v>
      </c>
      <c r="H236" s="45">
        <f t="shared" si="25"/>
        <v>780.045</v>
      </c>
      <c r="I236" s="3"/>
      <c r="J236" s="3"/>
      <c r="K236" s="3"/>
      <c r="L236" s="3"/>
      <c r="M236" s="45">
        <v>764.75</v>
      </c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</row>
    <row r="237" spans="1:168" ht="12.75">
      <c r="A237" s="55" t="s">
        <v>87</v>
      </c>
      <c r="B237" s="51"/>
      <c r="C237" s="10" t="s">
        <v>230</v>
      </c>
      <c r="D237" s="13">
        <v>180</v>
      </c>
      <c r="E237" s="21">
        <f t="shared" si="20"/>
        <v>33202.785</v>
      </c>
      <c r="F237" s="41">
        <f t="shared" si="24"/>
        <v>6275.326365000001</v>
      </c>
      <c r="G237" s="21">
        <f t="shared" si="21"/>
        <v>36891.98333333334</v>
      </c>
      <c r="H237" s="45">
        <f t="shared" si="25"/>
        <v>6640.557000000001</v>
      </c>
      <c r="I237" s="4"/>
      <c r="J237" s="4"/>
      <c r="K237" s="4"/>
      <c r="L237" s="4"/>
      <c r="M237" s="45">
        <v>6510.35</v>
      </c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</row>
    <row r="238" spans="1:168" ht="12.75">
      <c r="A238" s="55"/>
      <c r="B238" s="51"/>
      <c r="C238" s="10" t="s">
        <v>233</v>
      </c>
      <c r="D238" s="13">
        <v>17.5</v>
      </c>
      <c r="E238" s="21">
        <f t="shared" si="20"/>
        <v>35781.01714285715</v>
      </c>
      <c r="F238" s="41">
        <f t="shared" si="24"/>
        <v>657.4761900000001</v>
      </c>
      <c r="G238" s="21">
        <f t="shared" si="21"/>
        <v>39756.68571428572</v>
      </c>
      <c r="H238" s="45">
        <f t="shared" si="25"/>
        <v>695.7420000000001</v>
      </c>
      <c r="I238" s="4"/>
      <c r="J238" s="4"/>
      <c r="K238" s="4"/>
      <c r="L238" s="4"/>
      <c r="M238" s="45">
        <v>682.1</v>
      </c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</row>
    <row r="239" spans="1:168" ht="12.75">
      <c r="A239" s="55" t="s">
        <v>88</v>
      </c>
      <c r="B239" s="51"/>
      <c r="C239" s="10" t="s">
        <v>230</v>
      </c>
      <c r="D239" s="13">
        <v>180</v>
      </c>
      <c r="E239" s="21">
        <f t="shared" si="20"/>
        <v>39510.975000000006</v>
      </c>
      <c r="F239" s="41">
        <f t="shared" si="24"/>
        <v>7467.574275000002</v>
      </c>
      <c r="G239" s="21">
        <f t="shared" si="21"/>
        <v>43901.083333333336</v>
      </c>
      <c r="H239" s="45">
        <f t="shared" si="25"/>
        <v>7902.195</v>
      </c>
      <c r="I239" s="4"/>
      <c r="J239" s="4"/>
      <c r="K239" s="4"/>
      <c r="L239" s="4"/>
      <c r="M239" s="45">
        <v>7747.25</v>
      </c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</row>
    <row r="240" spans="1:168" ht="12.75">
      <c r="A240" s="55"/>
      <c r="B240" s="51"/>
      <c r="C240" s="10" t="s">
        <v>233</v>
      </c>
      <c r="D240" s="13">
        <v>17.5</v>
      </c>
      <c r="E240" s="21">
        <f t="shared" si="20"/>
        <v>42857.485714285714</v>
      </c>
      <c r="F240" s="41">
        <f t="shared" si="24"/>
        <v>787.5063</v>
      </c>
      <c r="G240" s="21">
        <f t="shared" si="21"/>
        <v>47619.42857142857</v>
      </c>
      <c r="H240" s="45">
        <f t="shared" si="25"/>
        <v>833.34</v>
      </c>
      <c r="I240" s="4"/>
      <c r="J240" s="4"/>
      <c r="K240" s="4"/>
      <c r="L240" s="4"/>
      <c r="M240" s="45">
        <v>817</v>
      </c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</row>
    <row r="241" spans="1:168" ht="12.75">
      <c r="A241" s="55" t="s">
        <v>140</v>
      </c>
      <c r="B241" s="51"/>
      <c r="C241" s="10" t="s">
        <v>230</v>
      </c>
      <c r="D241" s="13">
        <v>175</v>
      </c>
      <c r="E241" s="21">
        <f t="shared" si="20"/>
        <v>44898.06857142857</v>
      </c>
      <c r="F241" s="41">
        <f t="shared" si="24"/>
        <v>8250.0201</v>
      </c>
      <c r="G241" s="21">
        <f t="shared" si="21"/>
        <v>49886.74285714285</v>
      </c>
      <c r="H241" s="45">
        <f t="shared" si="25"/>
        <v>8730.18</v>
      </c>
      <c r="I241" s="4"/>
      <c r="J241" s="4"/>
      <c r="K241" s="4"/>
      <c r="L241" s="4"/>
      <c r="M241" s="45">
        <v>8559</v>
      </c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</row>
    <row r="242" spans="1:168" ht="12.75">
      <c r="A242" s="55"/>
      <c r="B242" s="51"/>
      <c r="C242" s="10" t="s">
        <v>233</v>
      </c>
      <c r="D242" s="13">
        <v>17</v>
      </c>
      <c r="E242" s="21">
        <f t="shared" si="20"/>
        <v>47628</v>
      </c>
      <c r="F242" s="41">
        <f t="shared" si="24"/>
        <v>850.1598000000001</v>
      </c>
      <c r="G242" s="21">
        <f t="shared" si="21"/>
        <v>52920</v>
      </c>
      <c r="H242" s="45">
        <f t="shared" si="25"/>
        <v>899.64</v>
      </c>
      <c r="I242" s="4"/>
      <c r="J242" s="4"/>
      <c r="K242" s="4"/>
      <c r="L242" s="4"/>
      <c r="M242" s="45">
        <v>882</v>
      </c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</row>
    <row r="243" spans="1:168" ht="12.75">
      <c r="A243" s="55" t="s">
        <v>141</v>
      </c>
      <c r="B243" s="51"/>
      <c r="C243" s="10" t="s">
        <v>230</v>
      </c>
      <c r="D243" s="13">
        <v>180</v>
      </c>
      <c r="E243" s="21">
        <f t="shared" si="20"/>
        <v>41883.75</v>
      </c>
      <c r="F243" s="41">
        <f t="shared" si="24"/>
        <v>7916.02875</v>
      </c>
      <c r="G243" s="21">
        <f t="shared" si="21"/>
        <v>46537.5</v>
      </c>
      <c r="H243" s="45">
        <f t="shared" si="25"/>
        <v>8376.75</v>
      </c>
      <c r="I243" s="4"/>
      <c r="J243" s="4"/>
      <c r="K243" s="4"/>
      <c r="L243" s="4"/>
      <c r="M243" s="45">
        <v>8212.5</v>
      </c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</row>
    <row r="244" spans="1:168" ht="12.75">
      <c r="A244" s="55"/>
      <c r="B244" s="51"/>
      <c r="C244" s="10" t="s">
        <v>233</v>
      </c>
      <c r="D244" s="13">
        <v>18</v>
      </c>
      <c r="E244" s="21">
        <f t="shared" si="20"/>
        <v>44064</v>
      </c>
      <c r="F244" s="41">
        <f t="shared" si="24"/>
        <v>832.8096</v>
      </c>
      <c r="G244" s="21">
        <f t="shared" si="21"/>
        <v>48960</v>
      </c>
      <c r="H244" s="45">
        <f t="shared" si="25"/>
        <v>881.28</v>
      </c>
      <c r="I244" s="4"/>
      <c r="J244" s="4"/>
      <c r="K244" s="4"/>
      <c r="L244" s="4"/>
      <c r="M244" s="45">
        <v>864</v>
      </c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</row>
    <row r="245" spans="1:168" ht="12.75">
      <c r="A245" s="55" t="s">
        <v>142</v>
      </c>
      <c r="B245" s="51"/>
      <c r="C245" s="10" t="s">
        <v>230</v>
      </c>
      <c r="D245" s="13">
        <v>180</v>
      </c>
      <c r="E245" s="21">
        <f t="shared" si="20"/>
        <v>37179</v>
      </c>
      <c r="F245" s="41">
        <f t="shared" si="24"/>
        <v>7026.831</v>
      </c>
      <c r="G245" s="21">
        <f t="shared" si="21"/>
        <v>41310</v>
      </c>
      <c r="H245" s="45">
        <f t="shared" si="25"/>
        <v>7435.8</v>
      </c>
      <c r="I245" s="4"/>
      <c r="J245" s="4"/>
      <c r="K245" s="4"/>
      <c r="L245" s="4"/>
      <c r="M245" s="45">
        <v>7290</v>
      </c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</row>
    <row r="246" spans="1:168" ht="12.75">
      <c r="A246" s="55"/>
      <c r="B246" s="51"/>
      <c r="C246" s="10" t="s">
        <v>233</v>
      </c>
      <c r="D246" s="13">
        <v>18</v>
      </c>
      <c r="E246" s="21">
        <f t="shared" si="20"/>
        <v>39015</v>
      </c>
      <c r="F246" s="41">
        <f t="shared" si="24"/>
        <v>737.3835</v>
      </c>
      <c r="G246" s="21">
        <f t="shared" si="21"/>
        <v>43350</v>
      </c>
      <c r="H246" s="45">
        <f t="shared" si="25"/>
        <v>780.3000000000001</v>
      </c>
      <c r="I246" s="4"/>
      <c r="J246" s="4"/>
      <c r="K246" s="4"/>
      <c r="L246" s="4"/>
      <c r="M246" s="45">
        <v>765</v>
      </c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</row>
    <row r="247" spans="1:8" ht="15.75">
      <c r="A247" s="28" t="s">
        <v>2</v>
      </c>
      <c r="B247" s="43"/>
      <c r="C247" s="43"/>
      <c r="D247" s="43"/>
      <c r="E247" s="43"/>
      <c r="F247" s="43"/>
      <c r="G247" s="43"/>
      <c r="H247" s="38"/>
    </row>
    <row r="248" spans="1:168" ht="14.25">
      <c r="A248" s="55" t="s">
        <v>91</v>
      </c>
      <c r="B248" s="51" t="s">
        <v>92</v>
      </c>
      <c r="C248" s="10" t="s">
        <v>230</v>
      </c>
      <c r="D248" s="13">
        <v>220</v>
      </c>
      <c r="E248" s="21">
        <f t="shared" si="20"/>
        <v>15021.818181818184</v>
      </c>
      <c r="F248" s="41">
        <f>(E248*$D248/1000)*1.05</f>
        <v>3470.040000000001</v>
      </c>
      <c r="G248" s="21">
        <f t="shared" si="21"/>
        <v>16690.909090909092</v>
      </c>
      <c r="H248" s="45">
        <f>M248*1.02</f>
        <v>3672</v>
      </c>
      <c r="I248" s="1"/>
      <c r="J248" s="1"/>
      <c r="K248" s="1"/>
      <c r="L248" s="1"/>
      <c r="M248" s="45">
        <v>3600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</row>
    <row r="249" spans="1:13" ht="12.75">
      <c r="A249" s="55"/>
      <c r="B249" s="51"/>
      <c r="C249" s="10" t="s">
        <v>234</v>
      </c>
      <c r="D249" s="13">
        <v>10</v>
      </c>
      <c r="E249" s="21">
        <f t="shared" si="20"/>
        <v>15606</v>
      </c>
      <c r="F249" s="41">
        <f aca="true" t="shared" si="26" ref="F249:F267">(E249*$D249/1000)*1.05</f>
        <v>163.863</v>
      </c>
      <c r="G249" s="21">
        <f t="shared" si="21"/>
        <v>17340</v>
      </c>
      <c r="H249" s="45">
        <f aca="true" t="shared" si="27" ref="H249:H266">M249*1.02</f>
        <v>173.4</v>
      </c>
      <c r="M249" s="45">
        <v>170</v>
      </c>
    </row>
    <row r="250" spans="1:13" ht="12.75">
      <c r="A250" s="55"/>
      <c r="B250" s="51"/>
      <c r="C250" s="10" t="s">
        <v>232</v>
      </c>
      <c r="D250" s="13">
        <v>5</v>
      </c>
      <c r="E250" s="21">
        <f t="shared" si="20"/>
        <v>16524</v>
      </c>
      <c r="F250" s="41">
        <f t="shared" si="26"/>
        <v>86.751</v>
      </c>
      <c r="G250" s="21">
        <f t="shared" si="21"/>
        <v>18360</v>
      </c>
      <c r="H250" s="45">
        <f t="shared" si="27"/>
        <v>91.8</v>
      </c>
      <c r="M250" s="45">
        <v>90</v>
      </c>
    </row>
    <row r="251" spans="1:13" ht="12.75">
      <c r="A251" s="55"/>
      <c r="B251" s="51"/>
      <c r="C251" s="10" t="s">
        <v>229</v>
      </c>
      <c r="D251" s="13">
        <v>1</v>
      </c>
      <c r="E251" s="21">
        <f t="shared" si="20"/>
        <v>19278</v>
      </c>
      <c r="F251" s="41">
        <f t="shared" si="26"/>
        <v>20.2419</v>
      </c>
      <c r="G251" s="21">
        <f t="shared" si="21"/>
        <v>21420</v>
      </c>
      <c r="H251" s="45">
        <f t="shared" si="27"/>
        <v>21.42</v>
      </c>
      <c r="M251" s="45">
        <v>21</v>
      </c>
    </row>
    <row r="252" spans="1:168" ht="14.25">
      <c r="A252" s="55" t="s">
        <v>121</v>
      </c>
      <c r="B252" s="51" t="s">
        <v>120</v>
      </c>
      <c r="C252" s="10" t="s">
        <v>230</v>
      </c>
      <c r="D252" s="13">
        <v>220</v>
      </c>
      <c r="E252" s="21">
        <f t="shared" si="20"/>
        <v>20821.909090909092</v>
      </c>
      <c r="F252" s="41">
        <f t="shared" si="26"/>
        <v>4809.861</v>
      </c>
      <c r="G252" s="21">
        <f t="shared" si="21"/>
        <v>23135.454545454548</v>
      </c>
      <c r="H252" s="45">
        <f t="shared" si="27"/>
        <v>5089.8</v>
      </c>
      <c r="I252" s="1"/>
      <c r="J252" s="1"/>
      <c r="K252" s="1"/>
      <c r="L252" s="1"/>
      <c r="M252" s="45">
        <v>4990</v>
      </c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</row>
    <row r="253" spans="1:13" ht="12.75">
      <c r="A253" s="55"/>
      <c r="B253" s="51"/>
      <c r="C253" s="10" t="s">
        <v>234</v>
      </c>
      <c r="D253" s="13">
        <v>10</v>
      </c>
      <c r="E253" s="21">
        <f t="shared" si="20"/>
        <v>21756.600000000002</v>
      </c>
      <c r="F253" s="41">
        <f t="shared" si="26"/>
        <v>228.44430000000006</v>
      </c>
      <c r="G253" s="21">
        <f t="shared" si="21"/>
        <v>24174</v>
      </c>
      <c r="H253" s="45">
        <f t="shared" si="27"/>
        <v>241.74</v>
      </c>
      <c r="M253" s="45">
        <v>237</v>
      </c>
    </row>
    <row r="254" spans="1:13" ht="12.75">
      <c r="A254" s="55"/>
      <c r="B254" s="51"/>
      <c r="C254" s="10" t="s">
        <v>232</v>
      </c>
      <c r="D254" s="13">
        <v>5</v>
      </c>
      <c r="E254" s="21">
        <f t="shared" si="20"/>
        <v>23868</v>
      </c>
      <c r="F254" s="41">
        <f t="shared" si="26"/>
        <v>125.307</v>
      </c>
      <c r="G254" s="21">
        <f t="shared" si="21"/>
        <v>26520</v>
      </c>
      <c r="H254" s="45">
        <f t="shared" si="27"/>
        <v>132.6</v>
      </c>
      <c r="M254" s="45">
        <v>130</v>
      </c>
    </row>
    <row r="255" spans="1:168" ht="14.25">
      <c r="A255" s="55" t="s">
        <v>93</v>
      </c>
      <c r="B255" s="51" t="s">
        <v>94</v>
      </c>
      <c r="C255" s="10" t="s">
        <v>230</v>
      </c>
      <c r="D255" s="13">
        <v>220</v>
      </c>
      <c r="E255" s="21">
        <f t="shared" si="20"/>
        <v>22532.727272727272</v>
      </c>
      <c r="F255" s="41">
        <f t="shared" si="26"/>
        <v>5205.06</v>
      </c>
      <c r="G255" s="21">
        <f t="shared" si="21"/>
        <v>25036.363636363636</v>
      </c>
      <c r="H255" s="45">
        <f t="shared" si="27"/>
        <v>5508</v>
      </c>
      <c r="I255" s="1"/>
      <c r="J255" s="1"/>
      <c r="K255" s="1"/>
      <c r="L255" s="1"/>
      <c r="M255" s="45">
        <v>5400</v>
      </c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</row>
    <row r="256" spans="1:13" ht="12.75">
      <c r="A256" s="55"/>
      <c r="B256" s="51"/>
      <c r="C256" s="10" t="s">
        <v>234</v>
      </c>
      <c r="D256" s="13">
        <v>10</v>
      </c>
      <c r="E256" s="21">
        <f t="shared" si="20"/>
        <v>22950</v>
      </c>
      <c r="F256" s="41">
        <f t="shared" si="26"/>
        <v>240.97500000000002</v>
      </c>
      <c r="G256" s="21">
        <f t="shared" si="21"/>
        <v>25500</v>
      </c>
      <c r="H256" s="45">
        <f t="shared" si="27"/>
        <v>255</v>
      </c>
      <c r="M256" s="45">
        <v>250</v>
      </c>
    </row>
    <row r="257" spans="1:13" ht="12.75">
      <c r="A257" s="55"/>
      <c r="B257" s="51"/>
      <c r="C257" s="10" t="s">
        <v>232</v>
      </c>
      <c r="D257" s="13">
        <v>5</v>
      </c>
      <c r="E257" s="21">
        <f t="shared" si="20"/>
        <v>25153.2</v>
      </c>
      <c r="F257" s="41">
        <f t="shared" si="26"/>
        <v>132.0543</v>
      </c>
      <c r="G257" s="21">
        <f t="shared" si="21"/>
        <v>27948</v>
      </c>
      <c r="H257" s="45">
        <f t="shared" si="27"/>
        <v>139.74</v>
      </c>
      <c r="M257" s="45">
        <v>137</v>
      </c>
    </row>
    <row r="258" spans="1:13" ht="12.75">
      <c r="A258" s="55"/>
      <c r="B258" s="51"/>
      <c r="C258" s="10" t="s">
        <v>229</v>
      </c>
      <c r="D258" s="13">
        <v>1</v>
      </c>
      <c r="E258" s="21">
        <f t="shared" si="20"/>
        <v>28458</v>
      </c>
      <c r="F258" s="41">
        <f t="shared" si="26"/>
        <v>29.8809</v>
      </c>
      <c r="G258" s="21">
        <f t="shared" si="21"/>
        <v>31620</v>
      </c>
      <c r="H258" s="45">
        <f t="shared" si="27"/>
        <v>31.62</v>
      </c>
      <c r="M258" s="45">
        <v>31</v>
      </c>
    </row>
    <row r="259" spans="1:13" ht="15" customHeight="1">
      <c r="A259" s="55" t="s">
        <v>222</v>
      </c>
      <c r="B259" s="51" t="s">
        <v>200</v>
      </c>
      <c r="C259" s="10" t="s">
        <v>234</v>
      </c>
      <c r="D259" s="13">
        <v>10</v>
      </c>
      <c r="E259" s="21">
        <f t="shared" si="20"/>
        <v>18360</v>
      </c>
      <c r="F259" s="41">
        <f t="shared" si="26"/>
        <v>192.78</v>
      </c>
      <c r="G259" s="21">
        <f t="shared" si="21"/>
        <v>20400</v>
      </c>
      <c r="H259" s="45">
        <f t="shared" si="27"/>
        <v>204</v>
      </c>
      <c r="M259" s="45">
        <v>200</v>
      </c>
    </row>
    <row r="260" spans="1:13" ht="12.75">
      <c r="A260" s="55"/>
      <c r="B260" s="51"/>
      <c r="C260" s="10" t="s">
        <v>232</v>
      </c>
      <c r="D260" s="13">
        <v>5</v>
      </c>
      <c r="E260" s="21">
        <f t="shared" si="20"/>
        <v>20196</v>
      </c>
      <c r="F260" s="41">
        <f t="shared" si="26"/>
        <v>106.02900000000001</v>
      </c>
      <c r="G260" s="21">
        <f t="shared" si="21"/>
        <v>22440</v>
      </c>
      <c r="H260" s="45">
        <f t="shared" si="27"/>
        <v>112.2</v>
      </c>
      <c r="M260" s="45">
        <v>110</v>
      </c>
    </row>
    <row r="261" spans="1:13" ht="12.75">
      <c r="A261" s="55"/>
      <c r="B261" s="51"/>
      <c r="C261" s="10" t="s">
        <v>229</v>
      </c>
      <c r="D261" s="13">
        <v>1</v>
      </c>
      <c r="E261" s="21">
        <f t="shared" si="20"/>
        <v>27540</v>
      </c>
      <c r="F261" s="41">
        <f t="shared" si="26"/>
        <v>28.917</v>
      </c>
      <c r="G261" s="21">
        <f t="shared" si="21"/>
        <v>30600</v>
      </c>
      <c r="H261" s="45">
        <f t="shared" si="27"/>
        <v>30.6</v>
      </c>
      <c r="M261" s="45">
        <v>30</v>
      </c>
    </row>
    <row r="262" spans="1:168" ht="12.75" hidden="1">
      <c r="A262" s="65" t="s">
        <v>4</v>
      </c>
      <c r="B262" s="52" t="s">
        <v>122</v>
      </c>
      <c r="C262" s="10" t="s">
        <v>232</v>
      </c>
      <c r="D262" s="13">
        <v>4.5</v>
      </c>
      <c r="E262" s="21">
        <f aca="true" t="shared" si="28" ref="E262:E318">G262*0.9</f>
        <v>30600</v>
      </c>
      <c r="F262" s="41">
        <f t="shared" si="26"/>
        <v>144.585</v>
      </c>
      <c r="G262" s="21">
        <f aca="true" t="shared" si="29" ref="G262:G318">H262/$D262*1000</f>
        <v>34000</v>
      </c>
      <c r="H262" s="45">
        <f t="shared" si="27"/>
        <v>153</v>
      </c>
      <c r="I262" s="3"/>
      <c r="J262" s="3"/>
      <c r="K262" s="3"/>
      <c r="L262" s="3"/>
      <c r="M262" s="45">
        <v>150</v>
      </c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</row>
    <row r="263" spans="1:168" ht="12.75" hidden="1">
      <c r="A263" s="65"/>
      <c r="B263" s="52"/>
      <c r="C263" s="10" t="s">
        <v>229</v>
      </c>
      <c r="D263" s="13">
        <v>1</v>
      </c>
      <c r="E263" s="21">
        <f t="shared" si="28"/>
        <v>30294.000000000007</v>
      </c>
      <c r="F263" s="41">
        <f t="shared" si="26"/>
        <v>31.80870000000001</v>
      </c>
      <c r="G263" s="21">
        <f t="shared" si="29"/>
        <v>33660.00000000001</v>
      </c>
      <c r="H263" s="45">
        <f t="shared" si="27"/>
        <v>33.660000000000004</v>
      </c>
      <c r="I263" s="3"/>
      <c r="J263" s="3"/>
      <c r="K263" s="3"/>
      <c r="L263" s="3"/>
      <c r="M263" s="45">
        <v>33</v>
      </c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</row>
    <row r="264" spans="1:168" ht="27" customHeight="1" hidden="1">
      <c r="A264" s="30" t="s">
        <v>6</v>
      </c>
      <c r="B264" s="31" t="s">
        <v>123</v>
      </c>
      <c r="C264" s="32" t="s">
        <v>235</v>
      </c>
      <c r="D264" s="33">
        <v>2.7</v>
      </c>
      <c r="E264" s="21">
        <f t="shared" si="28"/>
        <v>10710</v>
      </c>
      <c r="F264" s="41">
        <f t="shared" si="26"/>
        <v>30.362850000000005</v>
      </c>
      <c r="G264" s="21">
        <f t="shared" si="29"/>
        <v>11900</v>
      </c>
      <c r="H264" s="45">
        <f t="shared" si="27"/>
        <v>32.13</v>
      </c>
      <c r="I264" s="3"/>
      <c r="J264" s="3"/>
      <c r="K264" s="3"/>
      <c r="L264" s="3"/>
      <c r="M264" s="45">
        <v>31.5</v>
      </c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</row>
    <row r="265" spans="1:13" ht="12.75">
      <c r="A265" s="65" t="s">
        <v>220</v>
      </c>
      <c r="B265" s="51"/>
      <c r="C265" s="10" t="s">
        <v>201</v>
      </c>
      <c r="D265" s="13">
        <v>3</v>
      </c>
      <c r="E265" s="21">
        <f t="shared" si="28"/>
        <v>30600</v>
      </c>
      <c r="F265" s="41">
        <f t="shared" si="26"/>
        <v>96.39</v>
      </c>
      <c r="G265" s="21">
        <f t="shared" si="29"/>
        <v>34000</v>
      </c>
      <c r="H265" s="45">
        <f t="shared" si="27"/>
        <v>102</v>
      </c>
      <c r="M265" s="45">
        <v>100</v>
      </c>
    </row>
    <row r="266" spans="1:13" ht="12.75">
      <c r="A266" s="65"/>
      <c r="B266" s="51"/>
      <c r="C266" s="10" t="s">
        <v>202</v>
      </c>
      <c r="D266" s="13">
        <v>2</v>
      </c>
      <c r="E266" s="21">
        <f t="shared" si="28"/>
        <v>29835</v>
      </c>
      <c r="F266" s="41">
        <f t="shared" si="26"/>
        <v>62.6535</v>
      </c>
      <c r="G266" s="21">
        <f t="shared" si="29"/>
        <v>33150</v>
      </c>
      <c r="H266" s="45">
        <f t="shared" si="27"/>
        <v>66.3</v>
      </c>
      <c r="M266" s="45">
        <v>65</v>
      </c>
    </row>
    <row r="267" spans="1:13" ht="12.75">
      <c r="A267" s="65"/>
      <c r="B267" s="51"/>
      <c r="C267" s="10" t="s">
        <v>241</v>
      </c>
      <c r="D267" s="13">
        <v>0.8</v>
      </c>
      <c r="E267" s="21">
        <f t="shared" si="28"/>
        <v>43604.99999999999</v>
      </c>
      <c r="F267" s="41">
        <f t="shared" si="26"/>
        <v>36.62819999999999</v>
      </c>
      <c r="G267" s="21">
        <f t="shared" si="29"/>
        <v>48449.99999999999</v>
      </c>
      <c r="H267" s="45">
        <f>M267*1.02</f>
        <v>38.76</v>
      </c>
      <c r="M267" s="45">
        <v>38</v>
      </c>
    </row>
    <row r="268" spans="1:8" s="19" customFormat="1" ht="18">
      <c r="A268" s="28" t="s">
        <v>165</v>
      </c>
      <c r="B268" s="43"/>
      <c r="C268" s="43"/>
      <c r="D268" s="43"/>
      <c r="E268" s="43"/>
      <c r="F268" s="43"/>
      <c r="G268" s="43"/>
      <c r="H268" s="38"/>
    </row>
    <row r="269" spans="1:13" s="2" customFormat="1" ht="15" customHeight="1">
      <c r="A269" s="55" t="s">
        <v>96</v>
      </c>
      <c r="B269" s="68" t="s">
        <v>167</v>
      </c>
      <c r="C269" s="10" t="s">
        <v>236</v>
      </c>
      <c r="D269" s="13">
        <v>176</v>
      </c>
      <c r="E269" s="21">
        <f t="shared" si="28"/>
        <v>20126.419772727273</v>
      </c>
      <c r="F269" s="41">
        <f>(E269*$D269/1000)*1.05</f>
        <v>3719.362374</v>
      </c>
      <c r="G269" s="21">
        <f t="shared" si="29"/>
        <v>22362.688636363637</v>
      </c>
      <c r="H269" s="45">
        <f>M269*1.02</f>
        <v>3935.8332</v>
      </c>
      <c r="M269" s="45">
        <v>3858.66</v>
      </c>
    </row>
    <row r="270" spans="1:13" ht="14.25" customHeight="1">
      <c r="A270" s="55"/>
      <c r="B270" s="68"/>
      <c r="C270" s="10" t="s">
        <v>237</v>
      </c>
      <c r="D270" s="13">
        <v>17</v>
      </c>
      <c r="E270" s="21">
        <f t="shared" si="28"/>
        <v>23361.48</v>
      </c>
      <c r="F270" s="41">
        <f aca="true" t="shared" si="30" ref="F270:F333">(E270*$D270/1000)*1.05</f>
        <v>417.002418</v>
      </c>
      <c r="G270" s="21">
        <f t="shared" si="29"/>
        <v>25957.2</v>
      </c>
      <c r="H270" s="45">
        <f aca="true" t="shared" si="31" ref="H270:H333">M270*1.02</f>
        <v>441.2724</v>
      </c>
      <c r="M270" s="45">
        <v>432.62</v>
      </c>
    </row>
    <row r="271" spans="1:13" ht="12.75">
      <c r="A271" s="55"/>
      <c r="B271" s="68"/>
      <c r="C271" s="10" t="s">
        <v>238</v>
      </c>
      <c r="D271" s="13">
        <v>9</v>
      </c>
      <c r="E271" s="21">
        <f t="shared" si="28"/>
        <v>23448.78</v>
      </c>
      <c r="F271" s="41">
        <f t="shared" si="30"/>
        <v>221.590971</v>
      </c>
      <c r="G271" s="21">
        <f t="shared" si="29"/>
        <v>26054.199999999997</v>
      </c>
      <c r="H271" s="45">
        <f t="shared" si="31"/>
        <v>234.4878</v>
      </c>
      <c r="M271" s="45">
        <v>229.89</v>
      </c>
    </row>
    <row r="272" spans="1:13" ht="12.75">
      <c r="A272" s="55"/>
      <c r="B272" s="68"/>
      <c r="C272" s="10" t="s">
        <v>239</v>
      </c>
      <c r="D272" s="13">
        <v>4.5</v>
      </c>
      <c r="E272" s="21">
        <f t="shared" si="28"/>
        <v>24537.120000000003</v>
      </c>
      <c r="F272" s="41">
        <f t="shared" si="30"/>
        <v>115.93789200000002</v>
      </c>
      <c r="G272" s="21">
        <f t="shared" si="29"/>
        <v>27263.46666666667</v>
      </c>
      <c r="H272" s="45">
        <f t="shared" si="31"/>
        <v>122.68560000000001</v>
      </c>
      <c r="M272" s="45">
        <v>120.28</v>
      </c>
    </row>
    <row r="273" spans="1:13" ht="12.75">
      <c r="A273" s="55"/>
      <c r="B273" s="68"/>
      <c r="C273" s="16" t="s">
        <v>240</v>
      </c>
      <c r="D273" s="17">
        <v>2.5</v>
      </c>
      <c r="E273" s="21">
        <f t="shared" si="28"/>
        <v>30275.640000000007</v>
      </c>
      <c r="F273" s="41">
        <f t="shared" si="30"/>
        <v>79.47355500000003</v>
      </c>
      <c r="G273" s="21">
        <f t="shared" si="29"/>
        <v>33639.600000000006</v>
      </c>
      <c r="H273" s="45">
        <f t="shared" si="31"/>
        <v>84.09900000000002</v>
      </c>
      <c r="M273" s="45">
        <v>82.45000000000002</v>
      </c>
    </row>
    <row r="274" spans="1:13" ht="12.75">
      <c r="A274" s="55"/>
      <c r="B274" s="68"/>
      <c r="C274" s="10" t="s">
        <v>241</v>
      </c>
      <c r="D274" s="13">
        <v>0.8</v>
      </c>
      <c r="E274" s="21">
        <f t="shared" si="28"/>
        <v>41183.77500000001</v>
      </c>
      <c r="F274" s="41">
        <f t="shared" si="30"/>
        <v>34.59437100000001</v>
      </c>
      <c r="G274" s="21">
        <f t="shared" si="29"/>
        <v>45759.75000000001</v>
      </c>
      <c r="H274" s="45">
        <f t="shared" si="31"/>
        <v>36.607800000000005</v>
      </c>
      <c r="M274" s="45">
        <v>35.89</v>
      </c>
    </row>
    <row r="275" spans="1:13" ht="12.75">
      <c r="A275" s="55"/>
      <c r="B275" s="68"/>
      <c r="C275" s="10" t="s">
        <v>243</v>
      </c>
      <c r="D275" s="13">
        <v>0.4</v>
      </c>
      <c r="E275" s="21">
        <f t="shared" si="28"/>
        <v>55653.75</v>
      </c>
      <c r="F275" s="41">
        <f t="shared" si="30"/>
        <v>23.374575000000004</v>
      </c>
      <c r="G275" s="21">
        <f t="shared" si="29"/>
        <v>61837.5</v>
      </c>
      <c r="H275" s="45">
        <f t="shared" si="31"/>
        <v>24.735</v>
      </c>
      <c r="M275" s="45">
        <v>24.25</v>
      </c>
    </row>
    <row r="276" spans="1:13" s="2" customFormat="1" ht="15" customHeight="1">
      <c r="A276" s="55" t="s">
        <v>97</v>
      </c>
      <c r="B276" s="68" t="s">
        <v>168</v>
      </c>
      <c r="C276" s="10" t="s">
        <v>236</v>
      </c>
      <c r="D276" s="13">
        <v>176</v>
      </c>
      <c r="E276" s="21">
        <f t="shared" si="28"/>
        <v>21542.747727272726</v>
      </c>
      <c r="F276" s="41">
        <f t="shared" si="30"/>
        <v>3981.0997799999996</v>
      </c>
      <c r="G276" s="21">
        <f t="shared" si="29"/>
        <v>23936.386363636364</v>
      </c>
      <c r="H276" s="45">
        <f t="shared" si="31"/>
        <v>4212.804</v>
      </c>
      <c r="M276" s="45">
        <v>4130.2</v>
      </c>
    </row>
    <row r="277" spans="1:13" ht="12.75">
      <c r="A277" s="55"/>
      <c r="B277" s="68"/>
      <c r="C277" s="10" t="s">
        <v>237</v>
      </c>
      <c r="D277" s="13">
        <v>17</v>
      </c>
      <c r="E277" s="21">
        <f t="shared" si="28"/>
        <v>25654.32</v>
      </c>
      <c r="F277" s="41">
        <f t="shared" si="30"/>
        <v>457.929612</v>
      </c>
      <c r="G277" s="21">
        <f t="shared" si="29"/>
        <v>28504.8</v>
      </c>
      <c r="H277" s="45">
        <f t="shared" si="31"/>
        <v>484.5816</v>
      </c>
      <c r="M277" s="45">
        <v>475.08</v>
      </c>
    </row>
    <row r="278" spans="1:13" ht="12.75">
      <c r="A278" s="55"/>
      <c r="B278" s="68"/>
      <c r="C278" s="10" t="s">
        <v>238</v>
      </c>
      <c r="D278" s="13">
        <v>9</v>
      </c>
      <c r="E278" s="21">
        <f t="shared" si="28"/>
        <v>25866.179999999997</v>
      </c>
      <c r="F278" s="41">
        <f t="shared" si="30"/>
        <v>244.43540099999996</v>
      </c>
      <c r="G278" s="21">
        <f t="shared" si="29"/>
        <v>28740.199999999997</v>
      </c>
      <c r="H278" s="45">
        <f t="shared" si="31"/>
        <v>258.66179999999997</v>
      </c>
      <c r="M278" s="45">
        <v>253.58999999999997</v>
      </c>
    </row>
    <row r="279" spans="1:13" ht="12.75">
      <c r="A279" s="55"/>
      <c r="B279" s="68"/>
      <c r="C279" s="10" t="s">
        <v>239</v>
      </c>
      <c r="D279" s="13">
        <v>4.5</v>
      </c>
      <c r="E279" s="21">
        <f t="shared" si="28"/>
        <v>27066.72</v>
      </c>
      <c r="F279" s="41">
        <f t="shared" si="30"/>
        <v>127.890252</v>
      </c>
      <c r="G279" s="21">
        <f t="shared" si="29"/>
        <v>30074.133333333335</v>
      </c>
      <c r="H279" s="45">
        <f t="shared" si="31"/>
        <v>135.33360000000002</v>
      </c>
      <c r="M279" s="45">
        <v>132.68</v>
      </c>
    </row>
    <row r="280" spans="1:13" ht="12.75">
      <c r="A280" s="55"/>
      <c r="B280" s="68"/>
      <c r="C280" s="16" t="s">
        <v>240</v>
      </c>
      <c r="D280" s="17">
        <v>2.5</v>
      </c>
      <c r="E280" s="21">
        <f t="shared" si="28"/>
        <v>32611.032000000003</v>
      </c>
      <c r="F280" s="41">
        <f t="shared" si="30"/>
        <v>85.603959</v>
      </c>
      <c r="G280" s="21">
        <f t="shared" si="29"/>
        <v>36234.48</v>
      </c>
      <c r="H280" s="45">
        <f t="shared" si="31"/>
        <v>90.5862</v>
      </c>
      <c r="M280" s="45">
        <v>88.81</v>
      </c>
    </row>
    <row r="281" spans="1:13" ht="12.75">
      <c r="A281" s="55"/>
      <c r="B281" s="68"/>
      <c r="C281" s="10" t="s">
        <v>241</v>
      </c>
      <c r="D281" s="13">
        <v>0.8</v>
      </c>
      <c r="E281" s="21">
        <f t="shared" si="28"/>
        <v>45429.525000000016</v>
      </c>
      <c r="F281" s="41">
        <f t="shared" si="30"/>
        <v>38.16080100000002</v>
      </c>
      <c r="G281" s="21">
        <f t="shared" si="29"/>
        <v>50477.250000000015</v>
      </c>
      <c r="H281" s="45">
        <f t="shared" si="31"/>
        <v>40.38180000000001</v>
      </c>
      <c r="M281" s="45">
        <v>39.59000000000001</v>
      </c>
    </row>
    <row r="282" spans="1:13" ht="12.75">
      <c r="A282" s="55"/>
      <c r="B282" s="68"/>
      <c r="C282" s="10" t="s">
        <v>243</v>
      </c>
      <c r="D282" s="13">
        <v>0.4</v>
      </c>
      <c r="E282" s="21">
        <f t="shared" si="28"/>
        <v>73669.5</v>
      </c>
      <c r="F282" s="41">
        <f t="shared" si="30"/>
        <v>30.941190000000006</v>
      </c>
      <c r="G282" s="21">
        <f t="shared" si="29"/>
        <v>81855</v>
      </c>
      <c r="H282" s="45">
        <f t="shared" si="31"/>
        <v>32.742000000000004</v>
      </c>
      <c r="M282" s="45">
        <v>32.1</v>
      </c>
    </row>
    <row r="283" spans="1:13" ht="15" customHeight="1">
      <c r="A283" s="55" t="s">
        <v>98</v>
      </c>
      <c r="B283" s="77" t="s">
        <v>169</v>
      </c>
      <c r="C283" s="10" t="s">
        <v>236</v>
      </c>
      <c r="D283" s="13">
        <v>180</v>
      </c>
      <c r="E283" s="21">
        <f t="shared" si="28"/>
        <v>42207.600000000006</v>
      </c>
      <c r="F283" s="41">
        <f t="shared" si="30"/>
        <v>7977.236400000002</v>
      </c>
      <c r="G283" s="21">
        <f t="shared" si="29"/>
        <v>46897.333333333336</v>
      </c>
      <c r="H283" s="45">
        <f t="shared" si="31"/>
        <v>8441.52</v>
      </c>
      <c r="M283" s="45">
        <v>8276</v>
      </c>
    </row>
    <row r="284" spans="1:13" ht="12.75">
      <c r="A284" s="55"/>
      <c r="B284" s="77"/>
      <c r="C284" s="10" t="s">
        <v>237</v>
      </c>
      <c r="D284" s="13">
        <v>17</v>
      </c>
      <c r="E284" s="21">
        <f t="shared" si="28"/>
        <v>44496</v>
      </c>
      <c r="F284" s="41">
        <f t="shared" si="30"/>
        <v>794.2536</v>
      </c>
      <c r="G284" s="21">
        <f t="shared" si="29"/>
        <v>49440</v>
      </c>
      <c r="H284" s="45">
        <f t="shared" si="31"/>
        <v>840.48</v>
      </c>
      <c r="M284" s="45">
        <v>824</v>
      </c>
    </row>
    <row r="285" spans="1:13" ht="12.75">
      <c r="A285" s="55"/>
      <c r="B285" s="77"/>
      <c r="C285" s="10" t="s">
        <v>238</v>
      </c>
      <c r="D285" s="13">
        <v>9</v>
      </c>
      <c r="E285" s="21">
        <f t="shared" si="28"/>
        <v>44676</v>
      </c>
      <c r="F285" s="41">
        <f t="shared" si="30"/>
        <v>422.1882</v>
      </c>
      <c r="G285" s="21">
        <f t="shared" si="29"/>
        <v>49640</v>
      </c>
      <c r="H285" s="45">
        <f t="shared" si="31"/>
        <v>446.76</v>
      </c>
      <c r="M285" s="45">
        <v>438</v>
      </c>
    </row>
    <row r="286" spans="1:13" ht="12.75">
      <c r="A286" s="55"/>
      <c r="B286" s="77"/>
      <c r="C286" s="10" t="s">
        <v>239</v>
      </c>
      <c r="D286" s="13">
        <v>4.5</v>
      </c>
      <c r="E286" s="21">
        <f t="shared" si="28"/>
        <v>47124</v>
      </c>
      <c r="F286" s="41">
        <f t="shared" si="30"/>
        <v>222.6609</v>
      </c>
      <c r="G286" s="21">
        <f t="shared" si="29"/>
        <v>52360</v>
      </c>
      <c r="H286" s="45">
        <f t="shared" si="31"/>
        <v>235.62</v>
      </c>
      <c r="M286" s="45">
        <v>231</v>
      </c>
    </row>
    <row r="287" spans="1:13" ht="12.75">
      <c r="A287" s="55"/>
      <c r="B287" s="77"/>
      <c r="C287" s="16" t="s">
        <v>240</v>
      </c>
      <c r="D287" s="17">
        <v>2.5</v>
      </c>
      <c r="E287" s="21">
        <f t="shared" si="28"/>
        <v>52142.4</v>
      </c>
      <c r="F287" s="41">
        <f t="shared" si="30"/>
        <v>136.8738</v>
      </c>
      <c r="G287" s="21">
        <f t="shared" si="29"/>
        <v>57936</v>
      </c>
      <c r="H287" s="45">
        <f t="shared" si="31"/>
        <v>144.84</v>
      </c>
      <c r="M287" s="45">
        <v>142</v>
      </c>
    </row>
    <row r="288" spans="1:13" ht="12.75">
      <c r="A288" s="55"/>
      <c r="B288" s="77"/>
      <c r="C288" s="10" t="s">
        <v>241</v>
      </c>
      <c r="D288" s="13">
        <v>0.8</v>
      </c>
      <c r="E288" s="21">
        <f t="shared" si="28"/>
        <v>67702.5</v>
      </c>
      <c r="F288" s="41">
        <f t="shared" si="30"/>
        <v>56.8701</v>
      </c>
      <c r="G288" s="21">
        <f t="shared" si="29"/>
        <v>75225</v>
      </c>
      <c r="H288" s="45">
        <f t="shared" si="31"/>
        <v>60.18</v>
      </c>
      <c r="M288" s="45">
        <v>59</v>
      </c>
    </row>
    <row r="289" spans="1:13" ht="12.75">
      <c r="A289" s="55"/>
      <c r="B289" s="77"/>
      <c r="C289" s="10" t="s">
        <v>243</v>
      </c>
      <c r="D289" s="13">
        <v>0.4</v>
      </c>
      <c r="E289" s="21">
        <f t="shared" si="28"/>
        <v>80325</v>
      </c>
      <c r="F289" s="41">
        <f t="shared" si="30"/>
        <v>33.73650000000001</v>
      </c>
      <c r="G289" s="21">
        <f t="shared" si="29"/>
        <v>89250</v>
      </c>
      <c r="H289" s="45">
        <f t="shared" si="31"/>
        <v>35.7</v>
      </c>
      <c r="M289" s="45">
        <v>35</v>
      </c>
    </row>
    <row r="290" spans="1:13" ht="12.75">
      <c r="A290" s="55"/>
      <c r="B290" s="77"/>
      <c r="C290" s="16" t="s">
        <v>244</v>
      </c>
      <c r="D290" s="17">
        <v>0.4</v>
      </c>
      <c r="E290" s="21">
        <f t="shared" si="28"/>
        <v>84915</v>
      </c>
      <c r="F290" s="41">
        <f t="shared" si="30"/>
        <v>35.664300000000004</v>
      </c>
      <c r="G290" s="21">
        <f t="shared" si="29"/>
        <v>94350</v>
      </c>
      <c r="H290" s="45">
        <f t="shared" si="31"/>
        <v>37.74</v>
      </c>
      <c r="M290" s="45">
        <v>37</v>
      </c>
    </row>
    <row r="291" spans="1:13" ht="12.75">
      <c r="A291" s="55"/>
      <c r="B291" s="77"/>
      <c r="C291" s="16" t="s">
        <v>246</v>
      </c>
      <c r="D291" s="17">
        <v>0.28</v>
      </c>
      <c r="E291" s="21">
        <f t="shared" si="28"/>
        <v>81964.28571428571</v>
      </c>
      <c r="F291" s="41">
        <f t="shared" si="30"/>
        <v>24.0975</v>
      </c>
      <c r="G291" s="21">
        <f t="shared" si="29"/>
        <v>91071.42857142857</v>
      </c>
      <c r="H291" s="45">
        <f t="shared" si="31"/>
        <v>25.5</v>
      </c>
      <c r="M291" s="45">
        <v>25</v>
      </c>
    </row>
    <row r="292" spans="1:13" ht="12.75">
      <c r="A292" s="55"/>
      <c r="B292" s="77"/>
      <c r="C292" s="10" t="s">
        <v>247</v>
      </c>
      <c r="D292" s="13">
        <v>0.12</v>
      </c>
      <c r="E292" s="21">
        <f t="shared" si="28"/>
        <v>122400</v>
      </c>
      <c r="F292" s="41">
        <f t="shared" si="30"/>
        <v>15.422400000000001</v>
      </c>
      <c r="G292" s="21">
        <f t="shared" si="29"/>
        <v>136000</v>
      </c>
      <c r="H292" s="45">
        <f t="shared" si="31"/>
        <v>16.32</v>
      </c>
      <c r="M292" s="45">
        <v>16</v>
      </c>
    </row>
    <row r="293" spans="1:13" ht="12.75">
      <c r="A293" s="55"/>
      <c r="B293" s="77"/>
      <c r="C293" s="16" t="s">
        <v>199</v>
      </c>
      <c r="D293" s="17">
        <v>0.08</v>
      </c>
      <c r="E293" s="21">
        <f t="shared" si="28"/>
        <v>149175</v>
      </c>
      <c r="F293" s="41">
        <f t="shared" si="30"/>
        <v>12.5307</v>
      </c>
      <c r="G293" s="21">
        <f t="shared" si="29"/>
        <v>165750</v>
      </c>
      <c r="H293" s="45">
        <f t="shared" si="31"/>
        <v>13.26</v>
      </c>
      <c r="M293" s="45">
        <v>13</v>
      </c>
    </row>
    <row r="294" spans="1:13" ht="15" customHeight="1">
      <c r="A294" s="55" t="s">
        <v>106</v>
      </c>
      <c r="B294" s="74" t="s">
        <v>170</v>
      </c>
      <c r="C294" s="10" t="s">
        <v>237</v>
      </c>
      <c r="D294" s="13">
        <v>17</v>
      </c>
      <c r="E294" s="21">
        <f t="shared" si="28"/>
        <v>75600</v>
      </c>
      <c r="F294" s="41">
        <f t="shared" si="30"/>
        <v>1349.46</v>
      </c>
      <c r="G294" s="21">
        <f t="shared" si="29"/>
        <v>84000</v>
      </c>
      <c r="H294" s="45">
        <f t="shared" si="31"/>
        <v>1428</v>
      </c>
      <c r="M294" s="45">
        <v>1400</v>
      </c>
    </row>
    <row r="295" spans="1:13" ht="12.75">
      <c r="A295" s="55"/>
      <c r="B295" s="74"/>
      <c r="C295" s="16" t="s">
        <v>248</v>
      </c>
      <c r="D295" s="17">
        <v>2.5</v>
      </c>
      <c r="E295" s="21">
        <f t="shared" si="28"/>
        <v>81151.2</v>
      </c>
      <c r="F295" s="41">
        <f t="shared" si="30"/>
        <v>213.0219</v>
      </c>
      <c r="G295" s="21">
        <f t="shared" si="29"/>
        <v>90168</v>
      </c>
      <c r="H295" s="45">
        <f t="shared" si="31"/>
        <v>225.42000000000002</v>
      </c>
      <c r="M295" s="45">
        <v>221</v>
      </c>
    </row>
    <row r="296" spans="1:13" s="2" customFormat="1" ht="12.75">
      <c r="A296" s="55"/>
      <c r="B296" s="74"/>
      <c r="C296" s="16" t="s">
        <v>244</v>
      </c>
      <c r="D296" s="17">
        <v>0.4</v>
      </c>
      <c r="E296" s="21">
        <f t="shared" si="28"/>
        <v>94095</v>
      </c>
      <c r="F296" s="41">
        <f t="shared" si="30"/>
        <v>39.5199</v>
      </c>
      <c r="G296" s="21">
        <f t="shared" si="29"/>
        <v>104550</v>
      </c>
      <c r="H296" s="45">
        <f t="shared" si="31"/>
        <v>41.82</v>
      </c>
      <c r="M296" s="45">
        <v>41</v>
      </c>
    </row>
    <row r="297" spans="1:13" ht="12.75">
      <c r="A297" s="55"/>
      <c r="B297" s="74"/>
      <c r="C297" s="16" t="s">
        <v>199</v>
      </c>
      <c r="D297" s="17">
        <v>0.08</v>
      </c>
      <c r="E297" s="21">
        <f t="shared" si="28"/>
        <v>206550</v>
      </c>
      <c r="F297" s="41">
        <f t="shared" si="30"/>
        <v>17.3502</v>
      </c>
      <c r="G297" s="21">
        <f t="shared" si="29"/>
        <v>229500</v>
      </c>
      <c r="H297" s="45">
        <f t="shared" si="31"/>
        <v>18.36</v>
      </c>
      <c r="M297" s="45">
        <v>18</v>
      </c>
    </row>
    <row r="298" spans="1:13" ht="14.25" customHeight="1">
      <c r="A298" s="55" t="s">
        <v>99</v>
      </c>
      <c r="B298" s="73" t="s">
        <v>227</v>
      </c>
      <c r="C298" s="16" t="s">
        <v>242</v>
      </c>
      <c r="D298" s="13">
        <v>0.8</v>
      </c>
      <c r="E298" s="21">
        <f t="shared" si="28"/>
        <v>114750</v>
      </c>
      <c r="F298" s="41">
        <f t="shared" si="30"/>
        <v>96.39</v>
      </c>
      <c r="G298" s="21">
        <f t="shared" si="29"/>
        <v>127500</v>
      </c>
      <c r="H298" s="45">
        <f t="shared" si="31"/>
        <v>102</v>
      </c>
      <c r="M298" s="45">
        <v>100</v>
      </c>
    </row>
    <row r="299" spans="1:13" ht="12.75">
      <c r="A299" s="55"/>
      <c r="B299" s="73"/>
      <c r="C299" s="10" t="s">
        <v>243</v>
      </c>
      <c r="D299" s="13">
        <v>0.4</v>
      </c>
      <c r="E299" s="21">
        <f t="shared" si="28"/>
        <v>142290</v>
      </c>
      <c r="F299" s="41">
        <f t="shared" si="30"/>
        <v>59.7618</v>
      </c>
      <c r="G299" s="21">
        <f t="shared" si="29"/>
        <v>158100</v>
      </c>
      <c r="H299" s="45">
        <f t="shared" si="31"/>
        <v>63.24</v>
      </c>
      <c r="M299" s="45">
        <v>62</v>
      </c>
    </row>
    <row r="300" spans="1:13" ht="15" customHeight="1">
      <c r="A300" s="55" t="s">
        <v>100</v>
      </c>
      <c r="B300" s="74" t="s">
        <v>171</v>
      </c>
      <c r="C300" s="16" t="s">
        <v>242</v>
      </c>
      <c r="D300" s="13">
        <v>0.8</v>
      </c>
      <c r="E300" s="21">
        <f t="shared" si="28"/>
        <v>120487.5</v>
      </c>
      <c r="F300" s="41">
        <f t="shared" si="30"/>
        <v>101.2095</v>
      </c>
      <c r="G300" s="21">
        <f t="shared" si="29"/>
        <v>133875</v>
      </c>
      <c r="H300" s="45">
        <f t="shared" si="31"/>
        <v>107.10000000000001</v>
      </c>
      <c r="M300" s="45">
        <v>105</v>
      </c>
    </row>
    <row r="301" spans="1:13" ht="12.75">
      <c r="A301" s="55"/>
      <c r="B301" s="74"/>
      <c r="C301" s="10" t="s">
        <v>243</v>
      </c>
      <c r="D301" s="13">
        <v>0.4</v>
      </c>
      <c r="E301" s="21">
        <f t="shared" si="28"/>
        <v>130815</v>
      </c>
      <c r="F301" s="41">
        <f t="shared" si="30"/>
        <v>54.9423</v>
      </c>
      <c r="G301" s="21">
        <f t="shared" si="29"/>
        <v>145350</v>
      </c>
      <c r="H301" s="45">
        <f t="shared" si="31"/>
        <v>58.14</v>
      </c>
      <c r="M301" s="45">
        <v>57</v>
      </c>
    </row>
    <row r="302" spans="1:13" ht="12.75">
      <c r="A302" s="55"/>
      <c r="B302" s="74"/>
      <c r="C302" s="16" t="s">
        <v>244</v>
      </c>
      <c r="D302" s="17">
        <v>0.4</v>
      </c>
      <c r="E302" s="21">
        <f t="shared" si="28"/>
        <v>96390.00000000001</v>
      </c>
      <c r="F302" s="41">
        <f t="shared" si="30"/>
        <v>40.48380000000001</v>
      </c>
      <c r="G302" s="21">
        <f t="shared" si="29"/>
        <v>107100.00000000001</v>
      </c>
      <c r="H302" s="45">
        <f t="shared" si="31"/>
        <v>42.84</v>
      </c>
      <c r="M302" s="45">
        <v>42</v>
      </c>
    </row>
    <row r="303" spans="1:13" ht="12.75">
      <c r="A303" s="55"/>
      <c r="B303" s="74"/>
      <c r="C303" s="16" t="s">
        <v>246</v>
      </c>
      <c r="D303" s="17">
        <v>0.28</v>
      </c>
      <c r="E303" s="21">
        <f t="shared" si="28"/>
        <v>104914.28571428571</v>
      </c>
      <c r="F303" s="41">
        <f t="shared" si="30"/>
        <v>30.844800000000003</v>
      </c>
      <c r="G303" s="21">
        <f t="shared" si="29"/>
        <v>116571.42857142857</v>
      </c>
      <c r="H303" s="45">
        <f t="shared" si="31"/>
        <v>32.64</v>
      </c>
      <c r="M303" s="45">
        <v>32</v>
      </c>
    </row>
    <row r="304" spans="1:13" ht="12.75">
      <c r="A304" s="55"/>
      <c r="B304" s="74"/>
      <c r="C304" s="16" t="s">
        <v>249</v>
      </c>
      <c r="D304" s="17">
        <v>0.18</v>
      </c>
      <c r="E304" s="21">
        <f t="shared" si="28"/>
        <v>137700</v>
      </c>
      <c r="F304" s="41">
        <f t="shared" si="30"/>
        <v>26.0253</v>
      </c>
      <c r="G304" s="21">
        <f t="shared" si="29"/>
        <v>153000</v>
      </c>
      <c r="H304" s="45">
        <f t="shared" si="31"/>
        <v>27.54</v>
      </c>
      <c r="M304" s="45">
        <v>27</v>
      </c>
    </row>
    <row r="305" spans="1:13" ht="12.75">
      <c r="A305" s="55"/>
      <c r="B305" s="74"/>
      <c r="C305" s="16" t="s">
        <v>249</v>
      </c>
      <c r="D305" s="17">
        <v>0.13</v>
      </c>
      <c r="E305" s="21">
        <f t="shared" si="28"/>
        <v>141230.76923076922</v>
      </c>
      <c r="F305" s="41">
        <f t="shared" si="30"/>
        <v>19.278</v>
      </c>
      <c r="G305" s="21">
        <f t="shared" si="29"/>
        <v>156923.0769230769</v>
      </c>
      <c r="H305" s="45">
        <f t="shared" si="31"/>
        <v>20.4</v>
      </c>
      <c r="M305" s="45">
        <v>20</v>
      </c>
    </row>
    <row r="306" spans="1:13" ht="12.75">
      <c r="A306" s="55"/>
      <c r="B306" s="74"/>
      <c r="C306" s="16" t="s">
        <v>199</v>
      </c>
      <c r="D306" s="17">
        <v>0.09</v>
      </c>
      <c r="E306" s="21">
        <f t="shared" si="28"/>
        <v>183600</v>
      </c>
      <c r="F306" s="41">
        <f t="shared" si="30"/>
        <v>17.3502</v>
      </c>
      <c r="G306" s="21">
        <f t="shared" si="29"/>
        <v>204000</v>
      </c>
      <c r="H306" s="45">
        <f t="shared" si="31"/>
        <v>18.36</v>
      </c>
      <c r="M306" s="45">
        <v>18</v>
      </c>
    </row>
    <row r="307" spans="1:13" ht="14.25" customHeight="1">
      <c r="A307" s="55" t="s">
        <v>101</v>
      </c>
      <c r="B307" s="74" t="s">
        <v>172</v>
      </c>
      <c r="C307" s="10" t="s">
        <v>237</v>
      </c>
      <c r="D307" s="13">
        <v>18</v>
      </c>
      <c r="E307" s="21">
        <f t="shared" si="28"/>
        <v>74562</v>
      </c>
      <c r="F307" s="41">
        <f t="shared" si="30"/>
        <v>1409.2218</v>
      </c>
      <c r="G307" s="21">
        <f t="shared" si="29"/>
        <v>82846.66666666666</v>
      </c>
      <c r="H307" s="45">
        <f t="shared" si="31"/>
        <v>1491.24</v>
      </c>
      <c r="M307" s="45">
        <v>1462</v>
      </c>
    </row>
    <row r="308" spans="1:13" ht="12.75">
      <c r="A308" s="55"/>
      <c r="B308" s="74"/>
      <c r="C308" s="16" t="s">
        <v>242</v>
      </c>
      <c r="D308" s="13">
        <v>0.8</v>
      </c>
      <c r="E308" s="21">
        <f t="shared" si="28"/>
        <v>86062.5</v>
      </c>
      <c r="F308" s="41">
        <f t="shared" si="30"/>
        <v>72.2925</v>
      </c>
      <c r="G308" s="21">
        <f t="shared" si="29"/>
        <v>95625</v>
      </c>
      <c r="H308" s="45">
        <f t="shared" si="31"/>
        <v>76.5</v>
      </c>
      <c r="M308" s="45">
        <v>75</v>
      </c>
    </row>
    <row r="309" spans="1:13" ht="12.75">
      <c r="A309" s="55"/>
      <c r="B309" s="74"/>
      <c r="C309" s="10" t="s">
        <v>243</v>
      </c>
      <c r="D309" s="13">
        <v>0.4</v>
      </c>
      <c r="E309" s="21">
        <f t="shared" si="28"/>
        <v>110159.99999999999</v>
      </c>
      <c r="F309" s="41">
        <f t="shared" si="30"/>
        <v>46.2672</v>
      </c>
      <c r="G309" s="21">
        <f t="shared" si="29"/>
        <v>122399.99999999999</v>
      </c>
      <c r="H309" s="45">
        <f t="shared" si="31"/>
        <v>48.96</v>
      </c>
      <c r="M309" s="45">
        <v>48</v>
      </c>
    </row>
    <row r="310" spans="1:13" ht="15" customHeight="1">
      <c r="A310" s="20" t="s">
        <v>102</v>
      </c>
      <c r="B310" s="50" t="s">
        <v>171</v>
      </c>
      <c r="C310" s="10" t="s">
        <v>237</v>
      </c>
      <c r="D310" s="13">
        <v>18</v>
      </c>
      <c r="E310" s="21">
        <f t="shared" si="28"/>
        <v>59109.00000000001</v>
      </c>
      <c r="F310" s="41">
        <f t="shared" si="30"/>
        <v>1117.1601000000003</v>
      </c>
      <c r="G310" s="21">
        <f t="shared" si="29"/>
        <v>65676.66666666667</v>
      </c>
      <c r="H310" s="45">
        <f t="shared" si="31"/>
        <v>1182.18</v>
      </c>
      <c r="M310" s="45">
        <v>1159</v>
      </c>
    </row>
    <row r="311" spans="1:13" ht="12.75">
      <c r="A311" s="55" t="s">
        <v>103</v>
      </c>
      <c r="B311" s="74" t="s">
        <v>171</v>
      </c>
      <c r="C311" s="10" t="s">
        <v>237</v>
      </c>
      <c r="D311" s="13">
        <v>18</v>
      </c>
      <c r="E311" s="21">
        <f t="shared" si="28"/>
        <v>111435</v>
      </c>
      <c r="F311" s="41">
        <f t="shared" si="30"/>
        <v>2106.1215</v>
      </c>
      <c r="G311" s="21">
        <f t="shared" si="29"/>
        <v>123816.66666666666</v>
      </c>
      <c r="H311" s="45">
        <f t="shared" si="31"/>
        <v>2228.7</v>
      </c>
      <c r="M311" s="45">
        <v>2185</v>
      </c>
    </row>
    <row r="312" spans="1:13" ht="14.25" customHeight="1">
      <c r="A312" s="55"/>
      <c r="B312" s="74"/>
      <c r="C312" s="10" t="s">
        <v>243</v>
      </c>
      <c r="D312" s="13">
        <v>0.4</v>
      </c>
      <c r="E312" s="21">
        <f t="shared" si="28"/>
        <v>130815</v>
      </c>
      <c r="F312" s="41">
        <f t="shared" si="30"/>
        <v>54.9423</v>
      </c>
      <c r="G312" s="21">
        <f t="shared" si="29"/>
        <v>145350</v>
      </c>
      <c r="H312" s="45">
        <f t="shared" si="31"/>
        <v>58.14</v>
      </c>
      <c r="M312" s="45">
        <v>57</v>
      </c>
    </row>
    <row r="313" spans="1:13" ht="14.25" customHeight="1">
      <c r="A313" s="55" t="s">
        <v>105</v>
      </c>
      <c r="B313" s="74" t="s">
        <v>173</v>
      </c>
      <c r="C313" s="10" t="s">
        <v>237</v>
      </c>
      <c r="D313" s="13">
        <v>17</v>
      </c>
      <c r="E313" s="21">
        <f t="shared" si="28"/>
        <v>72738.00000000001</v>
      </c>
      <c r="F313" s="41">
        <f t="shared" si="30"/>
        <v>1298.3733000000004</v>
      </c>
      <c r="G313" s="21">
        <f t="shared" si="29"/>
        <v>80820.00000000001</v>
      </c>
      <c r="H313" s="45">
        <f t="shared" si="31"/>
        <v>1373.94</v>
      </c>
      <c r="M313" s="45">
        <v>1347</v>
      </c>
    </row>
    <row r="314" spans="1:13" ht="12.75">
      <c r="A314" s="55"/>
      <c r="B314" s="74"/>
      <c r="C314" s="10" t="s">
        <v>239</v>
      </c>
      <c r="D314" s="13">
        <v>4.5</v>
      </c>
      <c r="E314" s="21">
        <f t="shared" si="28"/>
        <v>72828</v>
      </c>
      <c r="F314" s="41">
        <f t="shared" si="30"/>
        <v>344.1123</v>
      </c>
      <c r="G314" s="21">
        <f t="shared" si="29"/>
        <v>80920</v>
      </c>
      <c r="H314" s="45">
        <f t="shared" si="31"/>
        <v>364.14</v>
      </c>
      <c r="M314" s="45">
        <v>357</v>
      </c>
    </row>
    <row r="315" spans="1:13" ht="12.75">
      <c r="A315" s="55"/>
      <c r="B315" s="74"/>
      <c r="C315" s="16" t="s">
        <v>240</v>
      </c>
      <c r="D315" s="17">
        <v>2.5</v>
      </c>
      <c r="E315" s="21">
        <f t="shared" si="28"/>
        <v>76010.40000000001</v>
      </c>
      <c r="F315" s="41">
        <f t="shared" si="30"/>
        <v>199.52730000000005</v>
      </c>
      <c r="G315" s="21">
        <f t="shared" si="29"/>
        <v>84456</v>
      </c>
      <c r="H315" s="45">
        <f t="shared" si="31"/>
        <v>211.14000000000001</v>
      </c>
      <c r="M315" s="45">
        <v>207</v>
      </c>
    </row>
    <row r="316" spans="1:13" ht="12.75">
      <c r="A316" s="55"/>
      <c r="B316" s="74"/>
      <c r="C316" s="10" t="s">
        <v>241</v>
      </c>
      <c r="D316" s="13">
        <v>0.8</v>
      </c>
      <c r="E316" s="21">
        <f t="shared" si="28"/>
        <v>81472.49999999999</v>
      </c>
      <c r="F316" s="41">
        <f t="shared" si="30"/>
        <v>68.4369</v>
      </c>
      <c r="G316" s="21">
        <f t="shared" si="29"/>
        <v>90524.99999999999</v>
      </c>
      <c r="H316" s="45">
        <f t="shared" si="31"/>
        <v>72.42</v>
      </c>
      <c r="M316" s="45">
        <v>71</v>
      </c>
    </row>
    <row r="317" spans="1:13" ht="12.75">
      <c r="A317" s="55"/>
      <c r="B317" s="74"/>
      <c r="C317" s="10" t="s">
        <v>243</v>
      </c>
      <c r="D317" s="13">
        <v>0.4</v>
      </c>
      <c r="E317" s="21">
        <f t="shared" si="28"/>
        <v>112455</v>
      </c>
      <c r="F317" s="41">
        <f t="shared" si="30"/>
        <v>47.2311</v>
      </c>
      <c r="G317" s="21">
        <f t="shared" si="29"/>
        <v>124950</v>
      </c>
      <c r="H317" s="45">
        <f t="shared" si="31"/>
        <v>49.980000000000004</v>
      </c>
      <c r="M317" s="45">
        <v>49</v>
      </c>
    </row>
    <row r="318" spans="1:13" ht="12.75">
      <c r="A318" s="55"/>
      <c r="B318" s="74"/>
      <c r="C318" s="16" t="s">
        <v>199</v>
      </c>
      <c r="D318" s="13">
        <v>0.08</v>
      </c>
      <c r="E318" s="21">
        <f t="shared" si="28"/>
        <v>172125</v>
      </c>
      <c r="F318" s="41">
        <f t="shared" si="30"/>
        <v>14.4585</v>
      </c>
      <c r="G318" s="21">
        <f t="shared" si="29"/>
        <v>191250</v>
      </c>
      <c r="H318" s="45">
        <f t="shared" si="31"/>
        <v>15.3</v>
      </c>
      <c r="M318" s="45">
        <v>15</v>
      </c>
    </row>
    <row r="319" spans="1:13" s="2" customFormat="1" ht="15" customHeight="1">
      <c r="A319" s="55" t="s">
        <v>104</v>
      </c>
      <c r="B319" s="73" t="s">
        <v>174</v>
      </c>
      <c r="C319" s="10" t="s">
        <v>236</v>
      </c>
      <c r="D319" s="13">
        <v>170</v>
      </c>
      <c r="E319" s="21">
        <f aca="true" t="shared" si="32" ref="E319:E364">G319*0.9</f>
        <v>41979.600000000006</v>
      </c>
      <c r="F319" s="41">
        <f t="shared" si="30"/>
        <v>7493.358600000001</v>
      </c>
      <c r="G319" s="21">
        <f aca="true" t="shared" si="33" ref="G319:G364">H319/$D319*1000</f>
        <v>46644.00000000001</v>
      </c>
      <c r="H319" s="45">
        <f t="shared" si="31"/>
        <v>7929.4800000000005</v>
      </c>
      <c r="M319" s="45">
        <v>7774</v>
      </c>
    </row>
    <row r="320" spans="1:13" ht="12.75">
      <c r="A320" s="55"/>
      <c r="B320" s="73"/>
      <c r="C320" s="10" t="s">
        <v>237</v>
      </c>
      <c r="D320" s="13">
        <v>17</v>
      </c>
      <c r="E320" s="21">
        <f t="shared" si="32"/>
        <v>46170.00000000001</v>
      </c>
      <c r="F320" s="41">
        <f t="shared" si="30"/>
        <v>824.1345000000001</v>
      </c>
      <c r="G320" s="21">
        <f t="shared" si="33"/>
        <v>51300.00000000001</v>
      </c>
      <c r="H320" s="45">
        <f t="shared" si="31"/>
        <v>872.1</v>
      </c>
      <c r="M320" s="45">
        <v>855</v>
      </c>
    </row>
    <row r="321" spans="1:13" ht="12.75">
      <c r="A321" s="55"/>
      <c r="B321" s="73"/>
      <c r="C321" s="10" t="s">
        <v>241</v>
      </c>
      <c r="D321" s="13">
        <v>0.8</v>
      </c>
      <c r="E321" s="21">
        <f t="shared" si="32"/>
        <v>62194.5</v>
      </c>
      <c r="F321" s="41">
        <f t="shared" si="30"/>
        <v>52.24338000000001</v>
      </c>
      <c r="G321" s="21">
        <f t="shared" si="33"/>
        <v>69105</v>
      </c>
      <c r="H321" s="45">
        <f t="shared" si="31"/>
        <v>55.284000000000006</v>
      </c>
      <c r="M321" s="45">
        <v>54.2</v>
      </c>
    </row>
    <row r="322" spans="1:13" ht="12.75">
      <c r="A322" s="55" t="s">
        <v>157</v>
      </c>
      <c r="B322" s="74" t="s">
        <v>175</v>
      </c>
      <c r="C322" s="10" t="s">
        <v>250</v>
      </c>
      <c r="D322" s="13">
        <v>17</v>
      </c>
      <c r="E322" s="21">
        <f t="shared" si="32"/>
        <v>126630.00000000003</v>
      </c>
      <c r="F322" s="41">
        <f t="shared" si="30"/>
        <v>2260.345500000001</v>
      </c>
      <c r="G322" s="21">
        <f t="shared" si="33"/>
        <v>140700.00000000003</v>
      </c>
      <c r="H322" s="45">
        <f t="shared" si="31"/>
        <v>2391.9</v>
      </c>
      <c r="M322" s="45">
        <v>2345</v>
      </c>
    </row>
    <row r="323" spans="1:13" ht="12.75">
      <c r="A323" s="55"/>
      <c r="B323" s="74"/>
      <c r="C323" s="16" t="s">
        <v>245</v>
      </c>
      <c r="D323" s="17">
        <v>0.4</v>
      </c>
      <c r="E323" s="21">
        <f t="shared" si="32"/>
        <v>149174.99999999997</v>
      </c>
      <c r="F323" s="41">
        <f t="shared" si="30"/>
        <v>62.653499999999994</v>
      </c>
      <c r="G323" s="21">
        <f t="shared" si="33"/>
        <v>165749.99999999997</v>
      </c>
      <c r="H323" s="45">
        <f t="shared" si="31"/>
        <v>66.3</v>
      </c>
      <c r="M323" s="45">
        <v>65</v>
      </c>
    </row>
    <row r="324" spans="1:13" ht="12.75">
      <c r="A324" s="55" t="s">
        <v>107</v>
      </c>
      <c r="B324" s="74" t="s">
        <v>171</v>
      </c>
      <c r="C324" s="10" t="s">
        <v>237</v>
      </c>
      <c r="D324" s="13">
        <v>17</v>
      </c>
      <c r="E324" s="21">
        <f t="shared" si="32"/>
        <v>61614</v>
      </c>
      <c r="F324" s="41">
        <f t="shared" si="30"/>
        <v>1099.8099000000002</v>
      </c>
      <c r="G324" s="21">
        <f t="shared" si="33"/>
        <v>68460</v>
      </c>
      <c r="H324" s="45">
        <f t="shared" si="31"/>
        <v>1163.82</v>
      </c>
      <c r="M324" s="45">
        <v>1141</v>
      </c>
    </row>
    <row r="325" spans="1:13" ht="12.75">
      <c r="A325" s="55"/>
      <c r="B325" s="74"/>
      <c r="C325" s="10" t="s">
        <v>241</v>
      </c>
      <c r="D325" s="13">
        <v>0.8</v>
      </c>
      <c r="E325" s="21">
        <f t="shared" si="32"/>
        <v>81472.49999999999</v>
      </c>
      <c r="F325" s="41">
        <f t="shared" si="30"/>
        <v>68.4369</v>
      </c>
      <c r="G325" s="21">
        <f t="shared" si="33"/>
        <v>90524.99999999999</v>
      </c>
      <c r="H325" s="45">
        <f t="shared" si="31"/>
        <v>72.42</v>
      </c>
      <c r="M325" s="45">
        <v>71</v>
      </c>
    </row>
    <row r="326" spans="1:13" s="9" customFormat="1" ht="12.75">
      <c r="A326" s="75" t="s">
        <v>137</v>
      </c>
      <c r="B326" s="78" t="s">
        <v>171</v>
      </c>
      <c r="C326" s="10" t="s">
        <v>237</v>
      </c>
      <c r="D326" s="14">
        <v>17</v>
      </c>
      <c r="E326" s="21">
        <f t="shared" si="32"/>
        <v>67014</v>
      </c>
      <c r="F326" s="41">
        <f t="shared" si="30"/>
        <v>1196.1999</v>
      </c>
      <c r="G326" s="21">
        <f t="shared" si="33"/>
        <v>74460</v>
      </c>
      <c r="H326" s="45">
        <f t="shared" si="31"/>
        <v>1265.82</v>
      </c>
      <c r="M326" s="45">
        <v>1241</v>
      </c>
    </row>
    <row r="327" spans="1:13" s="9" customFormat="1" ht="12.75">
      <c r="A327" s="75"/>
      <c r="B327" s="78"/>
      <c r="C327" s="10" t="s">
        <v>241</v>
      </c>
      <c r="D327" s="14">
        <v>0.8</v>
      </c>
      <c r="E327" s="21">
        <f t="shared" si="32"/>
        <v>91799.99999999999</v>
      </c>
      <c r="F327" s="41">
        <f t="shared" si="30"/>
        <v>77.11199999999998</v>
      </c>
      <c r="G327" s="21">
        <f t="shared" si="33"/>
        <v>101999.99999999999</v>
      </c>
      <c r="H327" s="45">
        <f t="shared" si="31"/>
        <v>81.6</v>
      </c>
      <c r="M327" s="45">
        <v>80</v>
      </c>
    </row>
    <row r="328" spans="1:13" s="9" customFormat="1" ht="12.75">
      <c r="A328" s="75" t="s">
        <v>138</v>
      </c>
      <c r="B328" s="76" t="s">
        <v>176</v>
      </c>
      <c r="C328" s="10" t="s">
        <v>237</v>
      </c>
      <c r="D328" s="14">
        <v>17</v>
      </c>
      <c r="E328" s="21">
        <f t="shared" si="32"/>
        <v>99738.00000000001</v>
      </c>
      <c r="F328" s="41">
        <f t="shared" si="30"/>
        <v>1780.3233000000005</v>
      </c>
      <c r="G328" s="21">
        <f t="shared" si="33"/>
        <v>110820.00000000001</v>
      </c>
      <c r="H328" s="45">
        <f t="shared" si="31"/>
        <v>1883.94</v>
      </c>
      <c r="M328" s="45">
        <v>1847</v>
      </c>
    </row>
    <row r="329" spans="1:13" s="9" customFormat="1" ht="12.75">
      <c r="A329" s="75"/>
      <c r="B329" s="76"/>
      <c r="C329" s="10" t="s">
        <v>241</v>
      </c>
      <c r="D329" s="14">
        <v>0.8</v>
      </c>
      <c r="E329" s="21">
        <f t="shared" si="32"/>
        <v>125077.5</v>
      </c>
      <c r="F329" s="41">
        <f t="shared" si="30"/>
        <v>105.0651</v>
      </c>
      <c r="G329" s="21">
        <f t="shared" si="33"/>
        <v>138975</v>
      </c>
      <c r="H329" s="45">
        <f t="shared" si="31"/>
        <v>111.18</v>
      </c>
      <c r="M329" s="45">
        <v>109</v>
      </c>
    </row>
    <row r="330" spans="1:13" s="9" customFormat="1" ht="12.75">
      <c r="A330" s="75" t="s">
        <v>139</v>
      </c>
      <c r="B330" s="76" t="s">
        <v>177</v>
      </c>
      <c r="C330" s="12" t="s">
        <v>236</v>
      </c>
      <c r="D330" s="14">
        <v>190</v>
      </c>
      <c r="E330" s="21">
        <f t="shared" si="32"/>
        <v>51248.55789473684</v>
      </c>
      <c r="F330" s="41">
        <f t="shared" si="30"/>
        <v>10224.087300000001</v>
      </c>
      <c r="G330" s="21">
        <f t="shared" si="33"/>
        <v>56942.84210526315</v>
      </c>
      <c r="H330" s="45">
        <f t="shared" si="31"/>
        <v>10819.14</v>
      </c>
      <c r="M330" s="45">
        <v>10607</v>
      </c>
    </row>
    <row r="331" spans="1:13" s="9" customFormat="1" ht="12.75">
      <c r="A331" s="75"/>
      <c r="B331" s="76"/>
      <c r="C331" s="10" t="s">
        <v>237</v>
      </c>
      <c r="D331" s="14">
        <v>17</v>
      </c>
      <c r="E331" s="21">
        <f t="shared" si="32"/>
        <v>50760.00000000001</v>
      </c>
      <c r="F331" s="41">
        <f t="shared" si="30"/>
        <v>906.0660000000001</v>
      </c>
      <c r="G331" s="21">
        <f t="shared" si="33"/>
        <v>56400.00000000001</v>
      </c>
      <c r="H331" s="45">
        <f t="shared" si="31"/>
        <v>958.8000000000001</v>
      </c>
      <c r="M331" s="45">
        <v>940</v>
      </c>
    </row>
    <row r="332" spans="1:13" ht="12.75">
      <c r="A332" s="20" t="s">
        <v>108</v>
      </c>
      <c r="B332" s="23" t="s">
        <v>178</v>
      </c>
      <c r="C332" s="10" t="s">
        <v>241</v>
      </c>
      <c r="D332" s="13">
        <v>0.8</v>
      </c>
      <c r="E332" s="21">
        <f t="shared" si="32"/>
        <v>923737.5</v>
      </c>
      <c r="F332" s="41">
        <f t="shared" si="30"/>
        <v>775.9395000000001</v>
      </c>
      <c r="G332" s="21">
        <f t="shared" si="33"/>
        <v>1026375</v>
      </c>
      <c r="H332" s="45">
        <f t="shared" si="31"/>
        <v>821.1</v>
      </c>
      <c r="M332" s="45">
        <v>805</v>
      </c>
    </row>
    <row r="333" spans="1:13" ht="12.75">
      <c r="A333" s="20" t="s">
        <v>146</v>
      </c>
      <c r="B333" s="22" t="s">
        <v>179</v>
      </c>
      <c r="C333" s="10" t="s">
        <v>241</v>
      </c>
      <c r="D333" s="13">
        <v>0.8</v>
      </c>
      <c r="E333" s="21">
        <f t="shared" si="32"/>
        <v>1630597.5</v>
      </c>
      <c r="F333" s="41">
        <f t="shared" si="30"/>
        <v>1369.7019</v>
      </c>
      <c r="G333" s="21">
        <f t="shared" si="33"/>
        <v>1811775</v>
      </c>
      <c r="H333" s="45">
        <f t="shared" si="31"/>
        <v>1449.42</v>
      </c>
      <c r="M333" s="45">
        <v>1421</v>
      </c>
    </row>
    <row r="334" spans="1:13" ht="12.75">
      <c r="A334" s="20" t="s">
        <v>159</v>
      </c>
      <c r="B334" s="22" t="s">
        <v>180</v>
      </c>
      <c r="C334" s="10" t="s">
        <v>241</v>
      </c>
      <c r="D334" s="13">
        <v>1</v>
      </c>
      <c r="E334" s="21">
        <f t="shared" si="32"/>
        <v>2304180</v>
      </c>
      <c r="F334" s="41">
        <f aca="true" t="shared" si="34" ref="F334:F364">(E334*$D334/1000)*1.05</f>
        <v>2419.389</v>
      </c>
      <c r="G334" s="21">
        <f t="shared" si="33"/>
        <v>2560200</v>
      </c>
      <c r="H334" s="45">
        <f aca="true" t="shared" si="35" ref="H334:H364">M334*1.02</f>
        <v>2560.2</v>
      </c>
      <c r="M334" s="45">
        <v>2510</v>
      </c>
    </row>
    <row r="335" spans="1:13" ht="12.75">
      <c r="A335" s="20" t="s">
        <v>147</v>
      </c>
      <c r="B335" s="49" t="s">
        <v>166</v>
      </c>
      <c r="C335" s="10" t="s">
        <v>237</v>
      </c>
      <c r="D335" s="13">
        <v>18</v>
      </c>
      <c r="E335" s="21">
        <f t="shared" si="32"/>
        <v>112607.99999999999</v>
      </c>
      <c r="F335" s="41">
        <f t="shared" si="34"/>
        <v>2128.2911999999997</v>
      </c>
      <c r="G335" s="21">
        <f t="shared" si="33"/>
        <v>125119.99999999999</v>
      </c>
      <c r="H335" s="45">
        <f t="shared" si="35"/>
        <v>2252.16</v>
      </c>
      <c r="M335" s="45">
        <v>2208</v>
      </c>
    </row>
    <row r="336" spans="1:13" ht="12.75">
      <c r="A336" s="20" t="s">
        <v>127</v>
      </c>
      <c r="B336" s="22" t="s">
        <v>181</v>
      </c>
      <c r="C336" s="10" t="s">
        <v>237</v>
      </c>
      <c r="D336" s="13">
        <v>16</v>
      </c>
      <c r="E336" s="21">
        <f t="shared" si="32"/>
        <v>45154.125</v>
      </c>
      <c r="F336" s="41">
        <f t="shared" si="34"/>
        <v>758.5893000000001</v>
      </c>
      <c r="G336" s="21">
        <f t="shared" si="33"/>
        <v>50171.25</v>
      </c>
      <c r="H336" s="45">
        <f t="shared" si="35"/>
        <v>802.74</v>
      </c>
      <c r="M336" s="45">
        <v>787</v>
      </c>
    </row>
    <row r="337" spans="1:13" ht="12.75">
      <c r="A337" s="55" t="s">
        <v>136</v>
      </c>
      <c r="B337" s="68" t="s">
        <v>182</v>
      </c>
      <c r="C337" s="10" t="s">
        <v>237</v>
      </c>
      <c r="D337" s="13">
        <v>20</v>
      </c>
      <c r="E337" s="21">
        <f t="shared" si="32"/>
        <v>129575.7</v>
      </c>
      <c r="F337" s="41">
        <f t="shared" si="34"/>
        <v>2721.0897000000004</v>
      </c>
      <c r="G337" s="21">
        <f t="shared" si="33"/>
        <v>143973</v>
      </c>
      <c r="H337" s="45">
        <f t="shared" si="35"/>
        <v>2879.46</v>
      </c>
      <c r="M337" s="45">
        <v>2823</v>
      </c>
    </row>
    <row r="338" spans="1:13" ht="12.75">
      <c r="A338" s="55"/>
      <c r="B338" s="68"/>
      <c r="C338" s="10" t="s">
        <v>241</v>
      </c>
      <c r="D338" s="13">
        <v>0.8</v>
      </c>
      <c r="E338" s="21">
        <f t="shared" si="32"/>
        <v>146880</v>
      </c>
      <c r="F338" s="41">
        <f t="shared" si="34"/>
        <v>123.37920000000001</v>
      </c>
      <c r="G338" s="21">
        <f t="shared" si="33"/>
        <v>163200</v>
      </c>
      <c r="H338" s="45">
        <f t="shared" si="35"/>
        <v>130.56</v>
      </c>
      <c r="M338" s="45">
        <v>128</v>
      </c>
    </row>
    <row r="339" spans="1:13" ht="12.75">
      <c r="A339" s="55" t="s">
        <v>135</v>
      </c>
      <c r="B339" s="68" t="s">
        <v>183</v>
      </c>
      <c r="C339" s="10" t="s">
        <v>236</v>
      </c>
      <c r="D339" s="13">
        <v>185</v>
      </c>
      <c r="E339" s="21">
        <f t="shared" si="32"/>
        <v>41518.41081081081</v>
      </c>
      <c r="F339" s="41">
        <f t="shared" si="34"/>
        <v>8064.951300000001</v>
      </c>
      <c r="G339" s="21">
        <f t="shared" si="33"/>
        <v>46131.56756756757</v>
      </c>
      <c r="H339" s="45">
        <f t="shared" si="35"/>
        <v>8534.34</v>
      </c>
      <c r="M339" s="45">
        <v>8367</v>
      </c>
    </row>
    <row r="340" spans="1:13" ht="12.75">
      <c r="A340" s="55"/>
      <c r="B340" s="68"/>
      <c r="C340" s="10" t="s">
        <v>237</v>
      </c>
      <c r="D340" s="13">
        <v>18</v>
      </c>
      <c r="E340" s="21">
        <f t="shared" si="32"/>
        <v>45798.00000000001</v>
      </c>
      <c r="F340" s="41">
        <f t="shared" si="34"/>
        <v>865.5822000000002</v>
      </c>
      <c r="G340" s="21">
        <f t="shared" si="33"/>
        <v>50886.66666666667</v>
      </c>
      <c r="H340" s="45">
        <f t="shared" si="35"/>
        <v>915.96</v>
      </c>
      <c r="M340" s="45">
        <v>898</v>
      </c>
    </row>
    <row r="341" spans="1:13" ht="12.75">
      <c r="A341" s="55" t="s">
        <v>95</v>
      </c>
      <c r="B341" s="68" t="s">
        <v>183</v>
      </c>
      <c r="C341" s="10" t="s">
        <v>236</v>
      </c>
      <c r="D341" s="13">
        <v>185</v>
      </c>
      <c r="E341" s="21">
        <f t="shared" si="32"/>
        <v>36104.6918918919</v>
      </c>
      <c r="F341" s="41">
        <f t="shared" si="34"/>
        <v>7013.336400000002</v>
      </c>
      <c r="G341" s="21">
        <f t="shared" si="33"/>
        <v>40116.32432432433</v>
      </c>
      <c r="H341" s="45">
        <f t="shared" si="35"/>
        <v>7421.52</v>
      </c>
      <c r="M341" s="45">
        <v>7276</v>
      </c>
    </row>
    <row r="342" spans="1:13" ht="12.75">
      <c r="A342" s="55"/>
      <c r="B342" s="68"/>
      <c r="C342" s="10" t="s">
        <v>237</v>
      </c>
      <c r="D342" s="13">
        <v>18</v>
      </c>
      <c r="E342" s="21">
        <f t="shared" si="32"/>
        <v>43350</v>
      </c>
      <c r="F342" s="41">
        <f t="shared" si="34"/>
        <v>819.3149999999999</v>
      </c>
      <c r="G342" s="21">
        <f t="shared" si="33"/>
        <v>48166.666666666664</v>
      </c>
      <c r="H342" s="45">
        <f t="shared" si="35"/>
        <v>867</v>
      </c>
      <c r="M342" s="45">
        <v>850</v>
      </c>
    </row>
    <row r="343" spans="1:13" ht="12.75">
      <c r="A343" s="55" t="s">
        <v>192</v>
      </c>
      <c r="B343" s="69" t="s">
        <v>193</v>
      </c>
      <c r="C343" s="10" t="s">
        <v>237</v>
      </c>
      <c r="D343" s="13">
        <v>18</v>
      </c>
      <c r="E343" s="21">
        <f t="shared" si="32"/>
        <v>632706</v>
      </c>
      <c r="F343" s="41">
        <f t="shared" si="34"/>
        <v>11958.1434</v>
      </c>
      <c r="G343" s="21">
        <f t="shared" si="33"/>
        <v>703006.6666666666</v>
      </c>
      <c r="H343" s="45">
        <f t="shared" si="35"/>
        <v>12654.12</v>
      </c>
      <c r="M343" s="45">
        <v>12406</v>
      </c>
    </row>
    <row r="344" spans="1:13" ht="12.75">
      <c r="A344" s="55"/>
      <c r="B344" s="70"/>
      <c r="C344" s="10" t="s">
        <v>241</v>
      </c>
      <c r="D344" s="46">
        <v>0.8</v>
      </c>
      <c r="E344" s="21">
        <f t="shared" si="32"/>
        <v>641452.5</v>
      </c>
      <c r="F344" s="41">
        <f t="shared" si="34"/>
        <v>538.8201</v>
      </c>
      <c r="G344" s="21">
        <f t="shared" si="33"/>
        <v>712725</v>
      </c>
      <c r="H344" s="45">
        <f t="shared" si="35"/>
        <v>570.1800000000001</v>
      </c>
      <c r="M344" s="45">
        <v>559</v>
      </c>
    </row>
    <row r="345" spans="1:13" ht="12.75">
      <c r="A345" s="20" t="s">
        <v>196</v>
      </c>
      <c r="B345" s="22" t="s">
        <v>193</v>
      </c>
      <c r="C345" s="10" t="s">
        <v>237</v>
      </c>
      <c r="D345" s="13">
        <v>18</v>
      </c>
      <c r="E345" s="21">
        <f t="shared" si="32"/>
        <v>620619.0000000001</v>
      </c>
      <c r="F345" s="41">
        <f t="shared" si="34"/>
        <v>11729.699100000002</v>
      </c>
      <c r="G345" s="21">
        <f t="shared" si="33"/>
        <v>689576.6666666667</v>
      </c>
      <c r="H345" s="45">
        <f t="shared" si="35"/>
        <v>12412.380000000001</v>
      </c>
      <c r="M345" s="45">
        <v>12169</v>
      </c>
    </row>
    <row r="346" spans="1:13" ht="12.75">
      <c r="A346" s="55" t="s">
        <v>145</v>
      </c>
      <c r="B346" s="68"/>
      <c r="C346" s="10" t="s">
        <v>236</v>
      </c>
      <c r="D346" s="13">
        <v>170</v>
      </c>
      <c r="E346" s="21">
        <f t="shared" si="32"/>
        <v>51499.8</v>
      </c>
      <c r="F346" s="41">
        <f t="shared" si="34"/>
        <v>9192.714300000001</v>
      </c>
      <c r="G346" s="21">
        <f t="shared" si="33"/>
        <v>57222</v>
      </c>
      <c r="H346" s="45">
        <f t="shared" si="35"/>
        <v>9727.74</v>
      </c>
      <c r="M346" s="45">
        <v>9537</v>
      </c>
    </row>
    <row r="347" spans="1:13" ht="12.75">
      <c r="A347" s="55"/>
      <c r="B347" s="68"/>
      <c r="C347" s="10" t="s">
        <v>237</v>
      </c>
      <c r="D347" s="13">
        <v>17</v>
      </c>
      <c r="E347" s="21">
        <f t="shared" si="32"/>
        <v>52164</v>
      </c>
      <c r="F347" s="41">
        <f t="shared" si="34"/>
        <v>931.1274000000001</v>
      </c>
      <c r="G347" s="21">
        <f t="shared" si="33"/>
        <v>57960</v>
      </c>
      <c r="H347" s="45">
        <f t="shared" si="35"/>
        <v>985.32</v>
      </c>
      <c r="M347" s="45">
        <v>966</v>
      </c>
    </row>
    <row r="348" spans="1:13" ht="12.75">
      <c r="A348" s="24" t="s">
        <v>148</v>
      </c>
      <c r="B348" s="25"/>
      <c r="C348" s="10" t="s">
        <v>236</v>
      </c>
      <c r="D348" s="13">
        <v>170</v>
      </c>
      <c r="E348" s="21">
        <f t="shared" si="32"/>
        <v>55998</v>
      </c>
      <c r="F348" s="41">
        <f t="shared" si="34"/>
        <v>9995.643</v>
      </c>
      <c r="G348" s="21">
        <f t="shared" si="33"/>
        <v>62220</v>
      </c>
      <c r="H348" s="45">
        <f t="shared" si="35"/>
        <v>10577.4</v>
      </c>
      <c r="M348" s="45">
        <v>10370</v>
      </c>
    </row>
    <row r="349" spans="1:13" ht="12.75">
      <c r="A349" s="20" t="s">
        <v>186</v>
      </c>
      <c r="B349" s="25"/>
      <c r="C349" s="10" t="s">
        <v>237</v>
      </c>
      <c r="D349" s="13">
        <v>18</v>
      </c>
      <c r="E349" s="21">
        <f t="shared" si="32"/>
        <v>82875</v>
      </c>
      <c r="F349" s="41">
        <f t="shared" si="34"/>
        <v>1566.3375</v>
      </c>
      <c r="G349" s="21">
        <f t="shared" si="33"/>
        <v>92083.33333333333</v>
      </c>
      <c r="H349" s="45">
        <f t="shared" si="35"/>
        <v>1657.5</v>
      </c>
      <c r="M349" s="45">
        <v>1625</v>
      </c>
    </row>
    <row r="350" spans="1:13" ht="12.75">
      <c r="A350" s="20" t="s">
        <v>195</v>
      </c>
      <c r="B350" s="25" t="s">
        <v>194</v>
      </c>
      <c r="C350" s="10" t="s">
        <v>237</v>
      </c>
      <c r="D350" s="13">
        <v>20</v>
      </c>
      <c r="E350" s="21">
        <f t="shared" si="32"/>
        <v>117366.29999999999</v>
      </c>
      <c r="F350" s="41">
        <f t="shared" si="34"/>
        <v>2464.6923</v>
      </c>
      <c r="G350" s="21">
        <f t="shared" si="33"/>
        <v>130406.99999999999</v>
      </c>
      <c r="H350" s="45">
        <f t="shared" si="35"/>
        <v>2608.14</v>
      </c>
      <c r="M350" s="45">
        <v>2557</v>
      </c>
    </row>
    <row r="351" spans="1:13" ht="12.75">
      <c r="A351" s="71" t="s">
        <v>219</v>
      </c>
      <c r="B351" s="66" t="s">
        <v>166</v>
      </c>
      <c r="C351" s="10" t="s">
        <v>236</v>
      </c>
      <c r="D351" s="13">
        <v>180</v>
      </c>
      <c r="E351" s="21">
        <f t="shared" si="32"/>
        <v>50510.4</v>
      </c>
      <c r="F351" s="41">
        <f t="shared" si="34"/>
        <v>9546.4656</v>
      </c>
      <c r="G351" s="21">
        <f t="shared" si="33"/>
        <v>56122.666666666664</v>
      </c>
      <c r="H351" s="45">
        <f t="shared" si="35"/>
        <v>10102.08</v>
      </c>
      <c r="M351" s="45">
        <v>9904</v>
      </c>
    </row>
    <row r="352" spans="1:13" ht="12.75">
      <c r="A352" s="72"/>
      <c r="B352" s="67"/>
      <c r="C352" s="10" t="s">
        <v>237</v>
      </c>
      <c r="D352" s="13">
        <v>17</v>
      </c>
      <c r="E352" s="21">
        <f t="shared" si="32"/>
        <v>57024.00000000001</v>
      </c>
      <c r="F352" s="41">
        <f t="shared" si="34"/>
        <v>1017.8784000000002</v>
      </c>
      <c r="G352" s="21">
        <f t="shared" si="33"/>
        <v>63360.00000000001</v>
      </c>
      <c r="H352" s="45">
        <f t="shared" si="35"/>
        <v>1077.1200000000001</v>
      </c>
      <c r="M352" s="45">
        <v>1056</v>
      </c>
    </row>
    <row r="353" spans="1:13" ht="12.75">
      <c r="A353" s="55" t="s">
        <v>143</v>
      </c>
      <c r="B353" s="66" t="s">
        <v>166</v>
      </c>
      <c r="C353" s="10" t="s">
        <v>236</v>
      </c>
      <c r="D353" s="13">
        <v>180</v>
      </c>
      <c r="E353" s="21">
        <f t="shared" si="32"/>
        <v>78810.3</v>
      </c>
      <c r="F353" s="41">
        <f t="shared" si="34"/>
        <v>14895.1467</v>
      </c>
      <c r="G353" s="21">
        <f t="shared" si="33"/>
        <v>87567</v>
      </c>
      <c r="H353" s="45">
        <f t="shared" si="35"/>
        <v>15762.06</v>
      </c>
      <c r="M353" s="45">
        <v>15453</v>
      </c>
    </row>
    <row r="354" spans="1:13" ht="12.75">
      <c r="A354" s="55"/>
      <c r="B354" s="67"/>
      <c r="C354" s="10" t="s">
        <v>237</v>
      </c>
      <c r="D354" s="13">
        <v>17</v>
      </c>
      <c r="E354" s="21">
        <f t="shared" si="32"/>
        <v>80568</v>
      </c>
      <c r="F354" s="41">
        <f t="shared" si="34"/>
        <v>1438.1388</v>
      </c>
      <c r="G354" s="21">
        <f t="shared" si="33"/>
        <v>89520</v>
      </c>
      <c r="H354" s="45">
        <f t="shared" si="35"/>
        <v>1521.84</v>
      </c>
      <c r="M354" s="45">
        <v>1492</v>
      </c>
    </row>
    <row r="355" spans="1:13" ht="12.75">
      <c r="A355" s="55" t="s">
        <v>144</v>
      </c>
      <c r="B355" s="66" t="s">
        <v>166</v>
      </c>
      <c r="C355" s="10" t="s">
        <v>236</v>
      </c>
      <c r="D355" s="13">
        <v>180</v>
      </c>
      <c r="E355" s="21">
        <f t="shared" si="32"/>
        <v>69150.9</v>
      </c>
      <c r="F355" s="41">
        <f t="shared" si="34"/>
        <v>13069.5201</v>
      </c>
      <c r="G355" s="21">
        <f t="shared" si="33"/>
        <v>76834.33333333333</v>
      </c>
      <c r="H355" s="45">
        <f t="shared" si="35"/>
        <v>13830.18</v>
      </c>
      <c r="M355" s="45">
        <v>13559</v>
      </c>
    </row>
    <row r="356" spans="1:13" ht="12.75">
      <c r="A356" s="55"/>
      <c r="B356" s="67"/>
      <c r="C356" s="10" t="s">
        <v>237</v>
      </c>
      <c r="D356" s="13">
        <v>17</v>
      </c>
      <c r="E356" s="21">
        <f t="shared" si="32"/>
        <v>70848</v>
      </c>
      <c r="F356" s="41">
        <f t="shared" si="34"/>
        <v>1264.6368</v>
      </c>
      <c r="G356" s="21">
        <f t="shared" si="33"/>
        <v>78720</v>
      </c>
      <c r="H356" s="45">
        <f t="shared" si="35"/>
        <v>1338.24</v>
      </c>
      <c r="M356" s="45">
        <v>1312</v>
      </c>
    </row>
    <row r="357" spans="1:13" ht="12.75">
      <c r="A357" s="35" t="s">
        <v>209</v>
      </c>
      <c r="B357" s="47" t="s">
        <v>218</v>
      </c>
      <c r="C357" s="10" t="s">
        <v>241</v>
      </c>
      <c r="D357" s="36">
        <v>0.8</v>
      </c>
      <c r="E357" s="21">
        <f t="shared" si="32"/>
        <v>765382.5</v>
      </c>
      <c r="F357" s="41">
        <f t="shared" si="34"/>
        <v>642.9213000000001</v>
      </c>
      <c r="G357" s="21">
        <f t="shared" si="33"/>
        <v>850425</v>
      </c>
      <c r="H357" s="45">
        <f t="shared" si="35"/>
        <v>680.34</v>
      </c>
      <c r="M357" s="48">
        <v>667</v>
      </c>
    </row>
    <row r="358" spans="1:13" ht="12.75">
      <c r="A358" s="35" t="s">
        <v>210</v>
      </c>
      <c r="B358" s="47" t="s">
        <v>218</v>
      </c>
      <c r="C358" s="10" t="s">
        <v>236</v>
      </c>
      <c r="D358" s="36">
        <v>180</v>
      </c>
      <c r="E358" s="21">
        <f t="shared" si="32"/>
        <v>47162.25</v>
      </c>
      <c r="F358" s="41">
        <f t="shared" si="34"/>
        <v>8913.66525</v>
      </c>
      <c r="G358" s="21">
        <f t="shared" si="33"/>
        <v>52402.5</v>
      </c>
      <c r="H358" s="45">
        <f t="shared" si="35"/>
        <v>9432.45</v>
      </c>
      <c r="M358" s="48">
        <v>9247.5</v>
      </c>
    </row>
    <row r="359" spans="1:13" ht="12.75">
      <c r="A359" s="35" t="s">
        <v>211</v>
      </c>
      <c r="B359" s="47" t="s">
        <v>218</v>
      </c>
      <c r="C359" s="10" t="s">
        <v>237</v>
      </c>
      <c r="D359" s="36">
        <v>17</v>
      </c>
      <c r="E359" s="21">
        <f t="shared" si="32"/>
        <v>199476.00000000003</v>
      </c>
      <c r="F359" s="41">
        <f t="shared" si="34"/>
        <v>3560.646600000001</v>
      </c>
      <c r="G359" s="21">
        <f t="shared" si="33"/>
        <v>221640.00000000003</v>
      </c>
      <c r="H359" s="45">
        <f t="shared" si="35"/>
        <v>3767.88</v>
      </c>
      <c r="M359" s="48">
        <v>3694</v>
      </c>
    </row>
    <row r="360" spans="1:13" ht="12.75">
      <c r="A360" s="35" t="s">
        <v>212</v>
      </c>
      <c r="B360" s="47" t="s">
        <v>218</v>
      </c>
      <c r="C360" s="10" t="s">
        <v>237</v>
      </c>
      <c r="D360" s="36">
        <v>17</v>
      </c>
      <c r="E360" s="21">
        <f t="shared" si="32"/>
        <v>199476.00000000003</v>
      </c>
      <c r="F360" s="41">
        <f t="shared" si="34"/>
        <v>3560.646600000001</v>
      </c>
      <c r="G360" s="21">
        <f t="shared" si="33"/>
        <v>221640.00000000003</v>
      </c>
      <c r="H360" s="45">
        <f t="shared" si="35"/>
        <v>3767.88</v>
      </c>
      <c r="M360" s="48">
        <v>3694</v>
      </c>
    </row>
    <row r="361" spans="1:13" ht="12.75">
      <c r="A361" s="35" t="s">
        <v>213</v>
      </c>
      <c r="B361" s="47" t="s">
        <v>218</v>
      </c>
      <c r="C361" s="10" t="s">
        <v>236</v>
      </c>
      <c r="D361" s="36">
        <v>180</v>
      </c>
      <c r="E361" s="21">
        <f t="shared" si="32"/>
        <v>38776.32000000001</v>
      </c>
      <c r="F361" s="41">
        <f t="shared" si="34"/>
        <v>7328.724480000002</v>
      </c>
      <c r="G361" s="21">
        <f t="shared" si="33"/>
        <v>43084.8</v>
      </c>
      <c r="H361" s="45">
        <f t="shared" si="35"/>
        <v>7755.264</v>
      </c>
      <c r="M361" s="48">
        <v>7603.2</v>
      </c>
    </row>
    <row r="362" spans="1:13" ht="12.75">
      <c r="A362" s="35" t="s">
        <v>214</v>
      </c>
      <c r="B362" s="47" t="s">
        <v>218</v>
      </c>
      <c r="C362" s="10" t="s">
        <v>236</v>
      </c>
      <c r="D362" s="36">
        <v>180</v>
      </c>
      <c r="E362" s="21">
        <f t="shared" si="32"/>
        <v>43421.4</v>
      </c>
      <c r="F362" s="41">
        <f t="shared" si="34"/>
        <v>8206.6446</v>
      </c>
      <c r="G362" s="21">
        <f t="shared" si="33"/>
        <v>48246</v>
      </c>
      <c r="H362" s="45">
        <f t="shared" si="35"/>
        <v>8684.28</v>
      </c>
      <c r="M362" s="48">
        <v>8514</v>
      </c>
    </row>
    <row r="363" spans="1:13" ht="12.75">
      <c r="A363" s="35" t="s">
        <v>215</v>
      </c>
      <c r="B363" s="47" t="s">
        <v>218</v>
      </c>
      <c r="C363" s="10" t="s">
        <v>236</v>
      </c>
      <c r="D363" s="36">
        <v>180</v>
      </c>
      <c r="E363" s="21">
        <f t="shared" si="32"/>
        <v>45858.69</v>
      </c>
      <c r="F363" s="41">
        <f t="shared" si="34"/>
        <v>8667.292410000002</v>
      </c>
      <c r="G363" s="21">
        <f t="shared" si="33"/>
        <v>50954.1</v>
      </c>
      <c r="H363" s="45">
        <f t="shared" si="35"/>
        <v>9171.738</v>
      </c>
      <c r="M363" s="48">
        <v>8991.9</v>
      </c>
    </row>
    <row r="364" spans="1:13" ht="12.75">
      <c r="A364" s="35" t="s">
        <v>216</v>
      </c>
      <c r="B364" s="47" t="s">
        <v>218</v>
      </c>
      <c r="C364" s="10" t="s">
        <v>236</v>
      </c>
      <c r="D364" s="36">
        <v>180</v>
      </c>
      <c r="E364" s="21">
        <f t="shared" si="32"/>
        <v>42687</v>
      </c>
      <c r="F364" s="41">
        <f t="shared" si="34"/>
        <v>8067.843</v>
      </c>
      <c r="G364" s="21">
        <f t="shared" si="33"/>
        <v>47430</v>
      </c>
      <c r="H364" s="45">
        <f t="shared" si="35"/>
        <v>8537.4</v>
      </c>
      <c r="M364" s="48">
        <v>8370</v>
      </c>
    </row>
  </sheetData>
  <sheetProtection/>
  <protectedRanges>
    <protectedRange sqref="F2:F4 C357:C364 A344:C344 A2:B34 C2:D232 A36:B232 A345:D356 E2:E364 A233:D343 M5:M31 M33:M71 M73:M94 M96:M103 M105:M141 M147:M158 M161:M183 M202:M222 M224:M246 M248:M267 M269:M364 G2:H364" name="Диапазон1"/>
  </protectedRanges>
  <mergeCells count="212">
    <mergeCell ref="A241:A242"/>
    <mergeCell ref="B339:B340"/>
    <mergeCell ref="A339:A340"/>
    <mergeCell ref="A330:A331"/>
    <mergeCell ref="A322:A323"/>
    <mergeCell ref="A324:A325"/>
    <mergeCell ref="A298:A299"/>
    <mergeCell ref="B311:B312"/>
    <mergeCell ref="B326:B327"/>
    <mergeCell ref="B262:B263"/>
    <mergeCell ref="B224:B225"/>
    <mergeCell ref="B80:B84"/>
    <mergeCell ref="B164:B165"/>
    <mergeCell ref="B248:B251"/>
    <mergeCell ref="B245:B246"/>
    <mergeCell ref="B255:B258"/>
    <mergeCell ref="B252:B254"/>
    <mergeCell ref="B192:B194"/>
    <mergeCell ref="B204:B205"/>
    <mergeCell ref="B202:B203"/>
    <mergeCell ref="B355:B356"/>
    <mergeCell ref="B337:B338"/>
    <mergeCell ref="B259:B261"/>
    <mergeCell ref="B330:B331"/>
    <mergeCell ref="B283:B293"/>
    <mergeCell ref="B300:B306"/>
    <mergeCell ref="B307:B309"/>
    <mergeCell ref="B265:B267"/>
    <mergeCell ref="B294:B297"/>
    <mergeCell ref="B319:B321"/>
    <mergeCell ref="A355:A356"/>
    <mergeCell ref="B269:B275"/>
    <mergeCell ref="B276:B282"/>
    <mergeCell ref="B298:B299"/>
    <mergeCell ref="B313:B318"/>
    <mergeCell ref="B322:B323"/>
    <mergeCell ref="B324:B325"/>
    <mergeCell ref="A326:A327"/>
    <mergeCell ref="A328:A329"/>
    <mergeCell ref="B328:B329"/>
    <mergeCell ref="B353:B354"/>
    <mergeCell ref="A341:A342"/>
    <mergeCell ref="A346:A347"/>
    <mergeCell ref="B341:B342"/>
    <mergeCell ref="B346:B347"/>
    <mergeCell ref="A343:A344"/>
    <mergeCell ref="B343:B344"/>
    <mergeCell ref="B351:B352"/>
    <mergeCell ref="A351:A352"/>
    <mergeCell ref="A353:A354"/>
    <mergeCell ref="A245:A246"/>
    <mergeCell ref="A276:A282"/>
    <mergeCell ref="A262:A263"/>
    <mergeCell ref="A248:A251"/>
    <mergeCell ref="A311:A312"/>
    <mergeCell ref="A300:A306"/>
    <mergeCell ref="A255:A258"/>
    <mergeCell ref="A294:A297"/>
    <mergeCell ref="A259:A261"/>
    <mergeCell ref="A269:A275"/>
    <mergeCell ref="A283:A293"/>
    <mergeCell ref="A307:A309"/>
    <mergeCell ref="A337:A338"/>
    <mergeCell ref="A319:A321"/>
    <mergeCell ref="A313:A318"/>
    <mergeCell ref="A252:A254"/>
    <mergeCell ref="A265:A267"/>
    <mergeCell ref="A239:A240"/>
    <mergeCell ref="A237:A238"/>
    <mergeCell ref="A229:A230"/>
    <mergeCell ref="A235:A236"/>
    <mergeCell ref="A231:A232"/>
    <mergeCell ref="A233:A234"/>
    <mergeCell ref="A243:A244"/>
    <mergeCell ref="B239:B240"/>
    <mergeCell ref="B235:B236"/>
    <mergeCell ref="B237:B238"/>
    <mergeCell ref="B209:B211"/>
    <mergeCell ref="B206:B208"/>
    <mergeCell ref="B229:B230"/>
    <mergeCell ref="B231:B232"/>
    <mergeCell ref="A226:A227"/>
    <mergeCell ref="A224:A225"/>
    <mergeCell ref="B76:B77"/>
    <mergeCell ref="B186:B187"/>
    <mergeCell ref="B195:B197"/>
    <mergeCell ref="B198:B199"/>
    <mergeCell ref="B102:B103"/>
    <mergeCell ref="B105:B108"/>
    <mergeCell ref="B170:B171"/>
    <mergeCell ref="B174:B176"/>
    <mergeCell ref="B172:B173"/>
    <mergeCell ref="B182:B183"/>
    <mergeCell ref="B20:B21"/>
    <mergeCell ref="B13:B19"/>
    <mergeCell ref="A41:A46"/>
    <mergeCell ref="A37:A40"/>
    <mergeCell ref="A20:A21"/>
    <mergeCell ref="A28:A31"/>
    <mergeCell ref="A33:A36"/>
    <mergeCell ref="A13:A19"/>
    <mergeCell ref="B33:B36"/>
    <mergeCell ref="A61:A63"/>
    <mergeCell ref="B142:B145"/>
    <mergeCell ref="B73:B75"/>
    <mergeCell ref="B90:B91"/>
    <mergeCell ref="B85:B89"/>
    <mergeCell ref="B100:B101"/>
    <mergeCell ref="A64:A67"/>
    <mergeCell ref="B118:B119"/>
    <mergeCell ref="A109:A112"/>
    <mergeCell ref="B61:B63"/>
    <mergeCell ref="B78:B79"/>
    <mergeCell ref="A85:A89"/>
    <mergeCell ref="A78:A79"/>
    <mergeCell ref="B123:B125"/>
    <mergeCell ref="A118:A119"/>
    <mergeCell ref="B137:B141"/>
    <mergeCell ref="A120:A122"/>
    <mergeCell ref="B126:B132"/>
    <mergeCell ref="A80:A84"/>
    <mergeCell ref="A96:A97"/>
    <mergeCell ref="A51:A53"/>
    <mergeCell ref="A195:A197"/>
    <mergeCell ref="A76:A77"/>
    <mergeCell ref="A56:A60"/>
    <mergeCell ref="A54:A55"/>
    <mergeCell ref="A164:A165"/>
    <mergeCell ref="A186:A187"/>
    <mergeCell ref="A123:A125"/>
    <mergeCell ref="A137:A141"/>
    <mergeCell ref="A98:A99"/>
    <mergeCell ref="B243:B244"/>
    <mergeCell ref="B241:B242"/>
    <mergeCell ref="A100:A101"/>
    <mergeCell ref="A102:A103"/>
    <mergeCell ref="A150:A151"/>
    <mergeCell ref="A126:A132"/>
    <mergeCell ref="A161:A163"/>
    <mergeCell ref="B166:B167"/>
    <mergeCell ref="A135:A136"/>
    <mergeCell ref="A142:A145"/>
    <mergeCell ref="A212:A213"/>
    <mergeCell ref="A221:A222"/>
    <mergeCell ref="A206:A208"/>
    <mergeCell ref="A214:A215"/>
    <mergeCell ref="A209:A211"/>
    <mergeCell ref="A204:A205"/>
    <mergeCell ref="B188:B189"/>
    <mergeCell ref="B184:B185"/>
    <mergeCell ref="A192:A194"/>
    <mergeCell ref="A174:A176"/>
    <mergeCell ref="A190:A191"/>
    <mergeCell ref="A198:A199"/>
    <mergeCell ref="A184:A185"/>
    <mergeCell ref="A133:A134"/>
    <mergeCell ref="A202:A203"/>
    <mergeCell ref="A168:A169"/>
    <mergeCell ref="A172:A173"/>
    <mergeCell ref="A177:A178"/>
    <mergeCell ref="A170:A171"/>
    <mergeCell ref="A166:A167"/>
    <mergeCell ref="A105:A108"/>
    <mergeCell ref="A113:A117"/>
    <mergeCell ref="B109:B112"/>
    <mergeCell ref="B28:B31"/>
    <mergeCell ref="B96:B97"/>
    <mergeCell ref="A188:A189"/>
    <mergeCell ref="A179:A181"/>
    <mergeCell ref="B179:B181"/>
    <mergeCell ref="A182:A183"/>
    <mergeCell ref="A147:A148"/>
    <mergeCell ref="A90:A91"/>
    <mergeCell ref="B68:B69"/>
    <mergeCell ref="B70:B71"/>
    <mergeCell ref="A68:A69"/>
    <mergeCell ref="A70:A71"/>
    <mergeCell ref="B47:B50"/>
    <mergeCell ref="A47:A50"/>
    <mergeCell ref="A73:A75"/>
    <mergeCell ref="B51:B53"/>
    <mergeCell ref="B64:B67"/>
    <mergeCell ref="G2:H2"/>
    <mergeCell ref="B22:B27"/>
    <mergeCell ref="A5:A6"/>
    <mergeCell ref="A11:A12"/>
    <mergeCell ref="A22:A27"/>
    <mergeCell ref="E2:F2"/>
    <mergeCell ref="B11:B12"/>
    <mergeCell ref="A7:A10"/>
    <mergeCell ref="B5:B6"/>
    <mergeCell ref="B7:B10"/>
    <mergeCell ref="B133:B134"/>
    <mergeCell ref="B98:B99"/>
    <mergeCell ref="B113:B117"/>
    <mergeCell ref="B120:B122"/>
    <mergeCell ref="B212:B213"/>
    <mergeCell ref="B177:B178"/>
    <mergeCell ref="B168:B169"/>
    <mergeCell ref="B135:B136"/>
    <mergeCell ref="B161:B163"/>
    <mergeCell ref="B190:B191"/>
    <mergeCell ref="B233:B234"/>
    <mergeCell ref="B37:B40"/>
    <mergeCell ref="B41:B46"/>
    <mergeCell ref="B56:B60"/>
    <mergeCell ref="B54:B55"/>
    <mergeCell ref="B150:B151"/>
    <mergeCell ref="B147:B148"/>
    <mergeCell ref="B226:B227"/>
    <mergeCell ref="B221:B222"/>
    <mergeCell ref="B214:B215"/>
  </mergeCells>
  <conditionalFormatting sqref="C330">
    <cfRule type="expression" priority="83" dxfId="13" stopIfTrue="1">
      <formula>IF(AND(#REF!=#REF!,C330=C329),1,0)</formula>
    </cfRule>
  </conditionalFormatting>
  <conditionalFormatting sqref="C207:D207 C196:D196 C180:D180 C162:D162 C193:D193 C210:D210 C123:D123 C120:D120 C114:D114 C110:D110 A73:D73 C106:D106 C70:D70 C80:D81 C74:D74 C85:D86 C91:D91 C127:D127 C68:D68 A92:D94 A76:D76 A78:D78 A90:D90 A68 B68:B70 A70 C64:D65 C62:D62 A61:D61 B64 C54:D57 B56 A54:B54 C51:D52 B51 A51:A52 C48:D48 A47:D47 A41:B41 C41:D42 B37 A37:A38 A22:B22 A20 A11:B11 A13:B13 A7 C7:D8 C37:D38 C28:D28 C22:D23 C13:D14 A33:A34 E5:H31 E33:H71 E73:H94 E96:H103 E105:H145 E147:H158 E160:H200 E202:H222 E224:H246 E248:H267 E269:H364">
    <cfRule type="cellIs" priority="16" dxfId="14" operator="equal" stopIfTrue="1">
      <formula>0</formula>
    </cfRule>
  </conditionalFormatting>
  <conditionalFormatting sqref="D326:D331">
    <cfRule type="expression" priority="81" dxfId="11" stopIfTrue="1">
      <formula>IF(#REF!="НЕТ",1,0)</formula>
    </cfRule>
  </conditionalFormatting>
  <conditionalFormatting sqref="M5:M31">
    <cfRule type="cellIs" priority="11" dxfId="14" operator="equal" stopIfTrue="1">
      <formula>0</formula>
    </cfRule>
  </conditionalFormatting>
  <conditionalFormatting sqref="M33:M71">
    <cfRule type="cellIs" priority="10" dxfId="14" operator="equal" stopIfTrue="1">
      <formula>0</formula>
    </cfRule>
  </conditionalFormatting>
  <conditionalFormatting sqref="M73:M94">
    <cfRule type="cellIs" priority="9" dxfId="14" operator="equal" stopIfTrue="1">
      <formula>0</formula>
    </cfRule>
  </conditionalFormatting>
  <conditionalFormatting sqref="M96:M103">
    <cfRule type="cellIs" priority="8" dxfId="14" operator="equal" stopIfTrue="1">
      <formula>0</formula>
    </cfRule>
  </conditionalFormatting>
  <conditionalFormatting sqref="M105:M141">
    <cfRule type="cellIs" priority="7" dxfId="14" operator="equal" stopIfTrue="1">
      <formula>0</formula>
    </cfRule>
  </conditionalFormatting>
  <conditionalFormatting sqref="M147:M158">
    <cfRule type="cellIs" priority="6" dxfId="14" operator="equal" stopIfTrue="1">
      <formula>0</formula>
    </cfRule>
  </conditionalFormatting>
  <conditionalFormatting sqref="M161:M183">
    <cfRule type="cellIs" priority="5" dxfId="14" operator="equal" stopIfTrue="1">
      <formula>0</formula>
    </cfRule>
  </conditionalFormatting>
  <conditionalFormatting sqref="M202:M222">
    <cfRule type="cellIs" priority="4" dxfId="14" operator="equal" stopIfTrue="1">
      <formula>0</formula>
    </cfRule>
  </conditionalFormatting>
  <conditionalFormatting sqref="M224:M246">
    <cfRule type="cellIs" priority="3" dxfId="14" operator="equal" stopIfTrue="1">
      <formula>0</formula>
    </cfRule>
  </conditionalFormatting>
  <conditionalFormatting sqref="M248:M267">
    <cfRule type="cellIs" priority="2" dxfId="14" operator="equal" stopIfTrue="1">
      <formula>0</formula>
    </cfRule>
  </conditionalFormatting>
  <conditionalFormatting sqref="M269:M364">
    <cfRule type="cellIs" priority="1" dxfId="14" operator="equal" stopIfTrue="1">
      <formula>0</formula>
    </cfRule>
  </conditionalFormatting>
  <printOptions/>
  <pageMargins left="0.25" right="0.25" top="0.33" bottom="0.3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atomkovid</dc:creator>
  <cp:keywords/>
  <dc:description/>
  <cp:lastModifiedBy>Zverdvd.org</cp:lastModifiedBy>
  <cp:lastPrinted>2016-04-26T07:24:11Z</cp:lastPrinted>
  <dcterms:created xsi:type="dcterms:W3CDTF">2011-01-17T14:29:30Z</dcterms:created>
  <dcterms:modified xsi:type="dcterms:W3CDTF">2016-05-06T10:53:33Z</dcterms:modified>
  <cp:category/>
  <cp:version/>
  <cp:contentType/>
  <cp:contentStatus/>
</cp:coreProperties>
</file>