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er" sheetId="1" r:id="rId1"/>
  </sheets>
  <definedNames>
    <definedName name="_xlnm.Print_Area" localSheetId="0">'order'!$A$1:$H$773</definedName>
  </definedNames>
  <calcPr fullCalcOnLoad="1"/>
</workbook>
</file>

<file path=xl/sharedStrings.xml><?xml version="1.0" encoding="utf-8"?>
<sst xmlns="http://schemas.openxmlformats.org/spreadsheetml/2006/main" count="1598" uniqueCount="1392">
  <si>
    <t xml:space="preserve">                                   тел.м. +38(067) 5-777-238                                                             Семеренко Екатерина
г.Харьков, пл.Восстания 7/8, корп 3-5 офис 40.                              тел.р.+38(057) 739-07-93                                               www.drillex.ua</t>
  </si>
  <si>
    <t>Прейскурант цін на продукцію ТМ DRILLEX від 04.02.2015</t>
  </si>
  <si>
    <t>Артикул</t>
  </si>
  <si>
    <t>Ціна (USD*)</t>
  </si>
  <si>
    <t>Кількість в ящику (шт)</t>
  </si>
  <si>
    <t>Вага ящика (кг)</t>
  </si>
  <si>
    <t>Об'єм ящика (м3)</t>
  </si>
  <si>
    <t>Курс на текущий день*/ Цена, грн.</t>
  </si>
  <si>
    <t>Примітка</t>
  </si>
  <si>
    <t xml:space="preserve">Свердло корончате по бетону з хвостовиком SDS-PLUS  </t>
  </si>
  <si>
    <t>200-028</t>
  </si>
  <si>
    <t xml:space="preserve">Свердло корончате по бетону 28 мм з хвостовиком SDS-PLUS  </t>
  </si>
  <si>
    <t>200-030</t>
  </si>
  <si>
    <t xml:space="preserve">Свердло корончате по бетону 30 мм з хвостовиком  SDS-PLUS </t>
  </si>
  <si>
    <t>200-035</t>
  </si>
  <si>
    <t xml:space="preserve">Свердло корончате по бетону 35 мм з хвостовиком SDS-PLUS  </t>
  </si>
  <si>
    <t>200-045</t>
  </si>
  <si>
    <t xml:space="preserve">Свердло корончате по бетону 45 мм з хвостовиком SDS-PLUS </t>
  </si>
  <si>
    <t>200-055</t>
  </si>
  <si>
    <t xml:space="preserve">Свердло корончате по бетону 55 мм з хвостовиком SDS-PLUS </t>
  </si>
  <si>
    <t>200-065</t>
  </si>
  <si>
    <t xml:space="preserve">Свердло корончате по бетону 65 мм з хвостовиком SDS-PLUS </t>
  </si>
  <si>
    <t>200-075</t>
  </si>
  <si>
    <t>Свердло корончате по бетону 75 мм з хвостовиком SDS-PLUS</t>
  </si>
  <si>
    <t>200-080</t>
  </si>
  <si>
    <t>Свердло корончате по бетону 80 мм з хвостовиком SDS-PLUS</t>
  </si>
  <si>
    <t>200-100</t>
  </si>
  <si>
    <t xml:space="preserve">Свердло корончате по бетону 100 мм з хвостовиком SDS-PLUS </t>
  </si>
  <si>
    <t>200-120</t>
  </si>
  <si>
    <t>Свердло корончате по бетону 120 мм з хвостовиком SDS-PLUS</t>
  </si>
  <si>
    <t>200-150</t>
  </si>
  <si>
    <t xml:space="preserve">Свердло корончате по бетону 150 мм з хвостовиком SDS-PLUS </t>
  </si>
  <si>
    <t xml:space="preserve">Свердло корончате по бетону з шестиграним хвостовиком  </t>
  </si>
  <si>
    <t>201-065</t>
  </si>
  <si>
    <t xml:space="preserve">Свердло корончате по бетону 65 мм з шестиграним хвостовиком </t>
  </si>
  <si>
    <t>201-080</t>
  </si>
  <si>
    <t xml:space="preserve">Свердло корончате по бетону 80 мм з шестиграним хвостовиком </t>
  </si>
  <si>
    <t>Свердло корончате по бетону</t>
  </si>
  <si>
    <t>202-065</t>
  </si>
  <si>
    <t>Свердло корончате по бетону 65 мм</t>
  </si>
  <si>
    <t>нове</t>
  </si>
  <si>
    <t>202-075</t>
  </si>
  <si>
    <t>Свердло корончате по бетону 75 мм</t>
  </si>
  <si>
    <t>202-080</t>
  </si>
  <si>
    <t>Свердло корончате по бетону 80 мм</t>
  </si>
  <si>
    <t xml:space="preserve">Зубило з хвостовиком SDS-PLUS </t>
  </si>
  <si>
    <t>114-210</t>
  </si>
  <si>
    <t xml:space="preserve">Зубило піка з победітовою напайкою 14х250мм з хвостовиком SDS-PLUS </t>
  </si>
  <si>
    <t>114-211</t>
  </si>
  <si>
    <t>Зубило лопаточне з победітовою напайкою 20х14х250мм з хвостовиком SDS-PLUS</t>
  </si>
  <si>
    <t>114-215</t>
  </si>
  <si>
    <t>Зубило лопаточне з победітовою напайкою 50х14х250мм з хвостовиком SDS-PLUS</t>
  </si>
  <si>
    <t>114-220</t>
  </si>
  <si>
    <t xml:space="preserve">Зубило піка з победітовою напайкою 14х460 мм з хвостовиком SDS-PLUS </t>
  </si>
  <si>
    <t>114-222</t>
  </si>
  <si>
    <t>Зубило піка  з победітовою напайкою 14х600 мм з хвостовиком SDS-PLUS</t>
  </si>
  <si>
    <t>114-225</t>
  </si>
  <si>
    <t>Зубило лопаточне з победітовою напайкою 50х14х460мм з хвостовиком SDS-PLUS</t>
  </si>
  <si>
    <t>114-226</t>
  </si>
  <si>
    <t>Зубило лопаточне з победітовою напайкою  50х14х600 мм з хвостовиком SDS-PLUS</t>
  </si>
  <si>
    <t>114-250</t>
  </si>
  <si>
    <t xml:space="preserve">Зубило піка 14x250 з хвостовиком SDS-PLUS  </t>
  </si>
  <si>
    <t>114-251</t>
  </si>
  <si>
    <t xml:space="preserve">Зубило лопаточне 14x250 мм з хвостовиком SDS-PLUS  </t>
  </si>
  <si>
    <t>114-252</t>
  </si>
  <si>
    <t xml:space="preserve">Зубило канавочне 14x250 мм з хвостовиком SDS-PLUS  </t>
  </si>
  <si>
    <t>114-253</t>
  </si>
  <si>
    <t>Зубило лопаточне 30x14x250 мм з хвостовиком SDS-PLUS</t>
  </si>
  <si>
    <t>114-254</t>
  </si>
  <si>
    <t>Зубило лопаточне 40x14x250 мм з хвостовиком SDS-PLUS</t>
  </si>
  <si>
    <t>114-260</t>
  </si>
  <si>
    <t xml:space="preserve">Зубило піка 14x460 мм з хвостовиком SDS-PLUS </t>
  </si>
  <si>
    <t>114-262</t>
  </si>
  <si>
    <t xml:space="preserve">Зубило піка 14x600 мм з хвостовиком SDS-PLUS </t>
  </si>
  <si>
    <t>114-265</t>
  </si>
  <si>
    <t xml:space="preserve">Зубило лопаточне 50x14x460 мм з хвостовиком SDS-PLUS </t>
  </si>
  <si>
    <t>114-266</t>
  </si>
  <si>
    <t xml:space="preserve">Зубило лопаточне 50x14x600 мм з хвостовикомSDS-PLUS </t>
  </si>
  <si>
    <t>114-267</t>
  </si>
  <si>
    <t xml:space="preserve">Зубило лопаточне широке 60x14x460 мм з хвостовиком SDS-PLUS </t>
  </si>
  <si>
    <t xml:space="preserve">Зубило  з хвостовиком SDS-MAX </t>
  </si>
  <si>
    <t>318-400</t>
  </si>
  <si>
    <t xml:space="preserve">Зубило піка 18x400 мм з хвостовиком SDS-MAX </t>
  </si>
  <si>
    <t>318-423</t>
  </si>
  <si>
    <t xml:space="preserve">Зубило лопаточне широке 18x400x60 мм з хвостовиком SDS-MAX </t>
  </si>
  <si>
    <t>318-424</t>
  </si>
  <si>
    <t xml:space="preserve">Зубило лопаточне широке 18x400x50 мм з хвостовиком SDS-MAX </t>
  </si>
  <si>
    <t>318-425</t>
  </si>
  <si>
    <t xml:space="preserve">Зубило лопаточне 18x400x25 мм з хвостовиком SDS-MAX </t>
  </si>
  <si>
    <t>318-426</t>
  </si>
  <si>
    <t xml:space="preserve">Зубило канавочне 18x400x25 мм з хвостовиком SDS-MAX </t>
  </si>
  <si>
    <t>318-427</t>
  </si>
  <si>
    <t xml:space="preserve">Зубило зубчате 18x400 мм з хвостовиком SDS-MAX </t>
  </si>
  <si>
    <t>318-428</t>
  </si>
  <si>
    <t xml:space="preserve">Зубило штробне 18x400 мм з хвостовиком SDS-MAX </t>
  </si>
  <si>
    <t>318-435</t>
  </si>
  <si>
    <t xml:space="preserve">Зубило с победітовою напайкою 18x400x50 мм з хвостовиком SDS-MAX </t>
  </si>
  <si>
    <t>318-430</t>
  </si>
  <si>
    <t xml:space="preserve">Зубило с победітовою напайкою 18x400x25 мм з хвостовиком SDS-MAX </t>
  </si>
  <si>
    <t>Адаптер з SDS-PLUS</t>
  </si>
  <si>
    <t>318-000</t>
  </si>
  <si>
    <t xml:space="preserve">Адаптер с SDS-MAX на  SDS-PLUS </t>
  </si>
  <si>
    <t>318-001</t>
  </si>
  <si>
    <t>Адаптер з SDS-PLUS на М12</t>
  </si>
  <si>
    <t xml:space="preserve">Подовжувач для коронок </t>
  </si>
  <si>
    <t>210-049</t>
  </si>
  <si>
    <t>Подовжувач для коронок з хвостовиком SDS-PLUS 110 мм</t>
  </si>
  <si>
    <t>210-050</t>
  </si>
  <si>
    <t>Подовжувач для коронок з хвостовиком SDS-PLUS 600 мм</t>
  </si>
  <si>
    <t>210-051</t>
  </si>
  <si>
    <t>Подовжувач для коронок з хвостовиком SDS-PLUS 800 мм</t>
  </si>
  <si>
    <t>210-052</t>
  </si>
  <si>
    <t>Подовжувач для коронок з хвостовиком SDS-PLUS 1000 мм</t>
  </si>
  <si>
    <t>210-053</t>
  </si>
  <si>
    <t>Подовжувач для коронок з хвостовиком SDS-MAX 600 мм</t>
  </si>
  <si>
    <t>210-054</t>
  </si>
  <si>
    <t>Подовжувач для коронок з хвостовиком SDS-MAX  800 мм</t>
  </si>
  <si>
    <t>Свердло по бетону з хвостовиком SDS-PLUS</t>
  </si>
  <si>
    <t>004-110</t>
  </si>
  <si>
    <t>Свердло по бетону 4-110 мм з хвостовиком SDS-PLUS</t>
  </si>
  <si>
    <t>005-110</t>
  </si>
  <si>
    <t>Свердло по бетону 5-110мм з хвостовиком SDS-PLUS</t>
  </si>
  <si>
    <t>005-160</t>
  </si>
  <si>
    <t xml:space="preserve">Свердло по бетону 5-160 мм з хвостовиком SDS-PLUS  </t>
  </si>
  <si>
    <t>006-110</t>
  </si>
  <si>
    <t xml:space="preserve">Свердло по бетону 6-110мм з хвостовиком SDS-PLUS   </t>
  </si>
  <si>
    <t>006-160</t>
  </si>
  <si>
    <t xml:space="preserve">Свердло по бетону 6-160 мм з хвостовиком SDS-PLUS   </t>
  </si>
  <si>
    <t>006-210</t>
  </si>
  <si>
    <t xml:space="preserve">Свердло по бетону 6-210 мм з хвостовиком SDS-PLUS  </t>
  </si>
  <si>
    <t>006-260</t>
  </si>
  <si>
    <t xml:space="preserve">Свердло по бетону 6-260 мм з хвостовиком  SDS-PLUS  </t>
  </si>
  <si>
    <t>006-310</t>
  </si>
  <si>
    <t xml:space="preserve">Свердло по бетону 6-310мм з хвостовиком SDS-PLUS   </t>
  </si>
  <si>
    <t>008-110</t>
  </si>
  <si>
    <t xml:space="preserve">Свердло по бетону 8-110 мм з хвостовиком SDS-PLUS   </t>
  </si>
  <si>
    <t>008-160</t>
  </si>
  <si>
    <t xml:space="preserve">Свердло по бетону 8-160 мм з хвостовиком SDS-PLUS   </t>
  </si>
  <si>
    <t>008-210</t>
  </si>
  <si>
    <t xml:space="preserve">Свердло по бетону  8-210 мм з хвостовиком SDS-PLUS  </t>
  </si>
  <si>
    <t>008-260</t>
  </si>
  <si>
    <t xml:space="preserve">Свердло по бетону 8-260 мм з хвостовиком SDS-PLUS   </t>
  </si>
  <si>
    <t>008-310</t>
  </si>
  <si>
    <t xml:space="preserve">Свердло по бетону 8-310 мм з хвостовиком SDS-PLUS </t>
  </si>
  <si>
    <t>008-460</t>
  </si>
  <si>
    <t xml:space="preserve">Свердло по бетону 8-460 мм з хвостовиком SDS-PLUS  </t>
  </si>
  <si>
    <t>008-600</t>
  </si>
  <si>
    <t xml:space="preserve">Свердло по бетону 8-600 мм з хвостовиком SDS-PLUS  </t>
  </si>
  <si>
    <t>010-110</t>
  </si>
  <si>
    <t xml:space="preserve">Свердло по бетону 10-110 мм з хвосовиком SDS-PLUS   </t>
  </si>
  <si>
    <t>010-160</t>
  </si>
  <si>
    <t xml:space="preserve">Свердло по бетону 10-160 мм з хвостовиком SDS-PLUS   </t>
  </si>
  <si>
    <t>010-210</t>
  </si>
  <si>
    <t xml:space="preserve">Свердло по бетону 10-210 мм з хвостовиком SDS-PLUS   </t>
  </si>
  <si>
    <t>010-260</t>
  </si>
  <si>
    <t xml:space="preserve">Свердло по бетону 10-260 мм з хвостовиком SDS-PLUS   </t>
  </si>
  <si>
    <t>010-310</t>
  </si>
  <si>
    <t xml:space="preserve">Свердло по бетону 10-310 мм з хвостовиком SDS-PLUS   </t>
  </si>
  <si>
    <t>010-400</t>
  </si>
  <si>
    <t xml:space="preserve">Свердло по бетону 10-400 мм з хвостовиком SDS-PLUS  </t>
  </si>
  <si>
    <t>010-460</t>
  </si>
  <si>
    <t xml:space="preserve">Свердло по бетону 10-460 мм з хвостовиком SDS-PLUS  </t>
  </si>
  <si>
    <t>010-600</t>
  </si>
  <si>
    <t xml:space="preserve">Свердло по бетону 10-600 мм з хвостовиком SDS-PLUS   </t>
  </si>
  <si>
    <t>010-800</t>
  </si>
  <si>
    <t xml:space="preserve">Свердло по бетону 10-800 мм з хвостовиком SDS-PLUS   </t>
  </si>
  <si>
    <t>010-100</t>
  </si>
  <si>
    <t xml:space="preserve">Свердло по бетону 10-1000 мм з хвостовиком SDS-PLUS   </t>
  </si>
  <si>
    <t>012-160</t>
  </si>
  <si>
    <t xml:space="preserve">Свердло по бетону 12-160 мм з хвостовиком SDS-PLUS  </t>
  </si>
  <si>
    <t>012-210</t>
  </si>
  <si>
    <t xml:space="preserve">Свердло по бетону 12-210 мм з хвостовиком SDS-PLUS  </t>
  </si>
  <si>
    <t>012-260</t>
  </si>
  <si>
    <t xml:space="preserve">Свердло по бетону 12-260 мм з хвостовиком SDS-PLUS   </t>
  </si>
  <si>
    <t>012-310</t>
  </si>
  <si>
    <t xml:space="preserve">Свердло по бетону 12-310 мм з хвостовиком SDS-PLUS   </t>
  </si>
  <si>
    <t>012-400</t>
  </si>
  <si>
    <t xml:space="preserve">Свердло по бетону 12-400 мм з хвостовиком SDS-PLUS  </t>
  </si>
  <si>
    <t>012-460</t>
  </si>
  <si>
    <t xml:space="preserve">Свердло по бетону 12-460 мм з хвостовиком SDS-PLUS   </t>
  </si>
  <si>
    <t>012-600</t>
  </si>
  <si>
    <t xml:space="preserve">Свердло по бетону 12-600 мм з хвостовиком SDS-PLUS  </t>
  </si>
  <si>
    <t>012-800</t>
  </si>
  <si>
    <t xml:space="preserve">Свердло по бетону 12-800 мм з хвостовиком SDS-PLUS   </t>
  </si>
  <si>
    <t>012-100</t>
  </si>
  <si>
    <t xml:space="preserve">Свердло по бетону 12-1000 мм з хвостовиком SDS-PLUS   </t>
  </si>
  <si>
    <t>014-160</t>
  </si>
  <si>
    <t xml:space="preserve">Свердло по бетону 14-160 мм з хвостовиком SDS-PLUS  </t>
  </si>
  <si>
    <t>014-210</t>
  </si>
  <si>
    <t xml:space="preserve">Свердло по бетону 14-210 мм з хвостовиком SDS-PLUS   </t>
  </si>
  <si>
    <t>014-260</t>
  </si>
  <si>
    <t xml:space="preserve">Свердло по бетону 14-260 мм з хвостовиком SDS-PLUS  </t>
  </si>
  <si>
    <t>014-310</t>
  </si>
  <si>
    <t xml:space="preserve">Свердло по бетону 14-310 мм з хвостовиком SDS-PLUS  </t>
  </si>
  <si>
    <t>014-400</t>
  </si>
  <si>
    <t xml:space="preserve">Свердло по бетону 14-400 мм з хвостовиком SDS-PLUS  </t>
  </si>
  <si>
    <t>014-460</t>
  </si>
  <si>
    <t xml:space="preserve">Свердло по бетону 14-460 мм з хвостовиком SDS-PLUS   </t>
  </si>
  <si>
    <t>014-600</t>
  </si>
  <si>
    <t xml:space="preserve">Свердло по бетону 14-600 мм з хвостовиком SDS-PLUS   </t>
  </si>
  <si>
    <t>014-800</t>
  </si>
  <si>
    <t xml:space="preserve">Свердло по бетону 14-800 мм з хвостовиком SDS-PLUS   </t>
  </si>
  <si>
    <t>014-100</t>
  </si>
  <si>
    <t xml:space="preserve">Свердло по бетону 14-1000 мм з хвостовиком SDS-PLUS   </t>
  </si>
  <si>
    <t>016-160</t>
  </si>
  <si>
    <t xml:space="preserve">Свердло по бетону 16-160 мм з хвостовиком SDS-PLUS   </t>
  </si>
  <si>
    <t>016-210</t>
  </si>
  <si>
    <t xml:space="preserve">Свердло по бетону 16-210 мм з хвостовиком SDS-PLUS   </t>
  </si>
  <si>
    <t>016-260</t>
  </si>
  <si>
    <t xml:space="preserve">Свердло по бетону 16-260 мм з хвостовиком SDS-PLUS   </t>
  </si>
  <si>
    <t>016-310</t>
  </si>
  <si>
    <t xml:space="preserve">Свердло по бетону 16-310 мм з хвостовиком SDS-PLUS   </t>
  </si>
  <si>
    <t>016-400</t>
  </si>
  <si>
    <t xml:space="preserve">Свердло по бетону 16-400 мм з хвостовиком SDS-PLUS  </t>
  </si>
  <si>
    <t>016-460</t>
  </si>
  <si>
    <t xml:space="preserve">Свердло по бетону 16-460 мм з хвостовиком SDS-PLUS   </t>
  </si>
  <si>
    <t>016-600</t>
  </si>
  <si>
    <t xml:space="preserve">Свердло по бетону 16-600 мм з хвостовиком SDS-PLUS  </t>
  </si>
  <si>
    <t>016-800</t>
  </si>
  <si>
    <t xml:space="preserve">Свердло по бетону 16-800 мм з хвостовиком SDS-PLUS  </t>
  </si>
  <si>
    <t>016-100</t>
  </si>
  <si>
    <t xml:space="preserve">Свердло по бетону 16-1000 мм з хвостовиком SDS-PLUS  </t>
  </si>
  <si>
    <t>018-210</t>
  </si>
  <si>
    <t xml:space="preserve">Свердло по бетону 18-210 мм з хвостовиком SDS-PLUS  </t>
  </si>
  <si>
    <t>018-260</t>
  </si>
  <si>
    <t xml:space="preserve">Свердло по бетону 18-260 мм з хвостовиком SDS-PLUS  </t>
  </si>
  <si>
    <t>018-310</t>
  </si>
  <si>
    <t xml:space="preserve">Свердло по бетону 18-310 мм з хвостовиком SDS-PLUS  </t>
  </si>
  <si>
    <t>018-400</t>
  </si>
  <si>
    <t xml:space="preserve">Свердло по бетону 18-400 мм з хвостовиком SDS-PLUS  </t>
  </si>
  <si>
    <t>018-460</t>
  </si>
  <si>
    <t xml:space="preserve">Свердло по бетону 18-460 мм з хвостовиком мSDS-PLUS   </t>
  </si>
  <si>
    <t>018-600</t>
  </si>
  <si>
    <t xml:space="preserve">Свердло по бетону 18-600 мм з хвостовиком SDS-PLUS   </t>
  </si>
  <si>
    <t>018-800</t>
  </si>
  <si>
    <t xml:space="preserve">Свердло по бетону 18-800 мм з хвостовиком SDS-PLUS  </t>
  </si>
  <si>
    <t>018-100</t>
  </si>
  <si>
    <t xml:space="preserve">Свердло по бетону 18-1000 мм з хвостовиком SDS-PLUS  </t>
  </si>
  <si>
    <t>020-210</t>
  </si>
  <si>
    <t xml:space="preserve">Свердло по бетону 20-210 мм з хвостовиком SDS-PLUS  </t>
  </si>
  <si>
    <t>020-260</t>
  </si>
  <si>
    <t xml:space="preserve">Свердло по бетону 20-260 мм з хвостовиком SDS-PLUS  </t>
  </si>
  <si>
    <t>020-310</t>
  </si>
  <si>
    <t xml:space="preserve">Свердло по бетону 20-310 мм з хвостовиком SDS-PLUS  </t>
  </si>
  <si>
    <t>020-400</t>
  </si>
  <si>
    <t xml:space="preserve">Свердло по бетону 20-400 мм з хвостовиком SDS-PLUS   </t>
  </si>
  <si>
    <t>020-460</t>
  </si>
  <si>
    <t xml:space="preserve">Свердло по бетону 20-460 мм з хвостовиком SDS-PLUS   </t>
  </si>
  <si>
    <t>020-600</t>
  </si>
  <si>
    <t xml:space="preserve">Свердло по бетону 20-600 мм з хвостовиком SDS-PLUS  </t>
  </si>
  <si>
    <t>020-800</t>
  </si>
  <si>
    <t xml:space="preserve">Свердло по бетону 20-800 мм з хвостовиком SDS-PLUS  </t>
  </si>
  <si>
    <t>020-100</t>
  </si>
  <si>
    <t xml:space="preserve">Свердло по бетону 20-1000 мм з хвостовиком SDS-PLUS   </t>
  </si>
  <si>
    <t>022-260</t>
  </si>
  <si>
    <t xml:space="preserve">Свердло по бетону 22-260 мм з хвостовиком SDS-PLUS   </t>
  </si>
  <si>
    <t>022-360</t>
  </si>
  <si>
    <t xml:space="preserve">Свердло по бетону 22-360 мм з хвостовиком SDS-PLUS   </t>
  </si>
  <si>
    <t>022-400</t>
  </si>
  <si>
    <t xml:space="preserve">Свердло по бетону 22-400 мм з хвостовиком SDS-PLUS   </t>
  </si>
  <si>
    <t>022-460</t>
  </si>
  <si>
    <t xml:space="preserve">Свердло по бетону 22-460 мм з хвостовиком SDS-PLUS  </t>
  </si>
  <si>
    <t>022-600</t>
  </si>
  <si>
    <t xml:space="preserve">Свердло по бетону 22-600 мм з хвостовиком SDS-PLUS  </t>
  </si>
  <si>
    <t>022-800</t>
  </si>
  <si>
    <t xml:space="preserve">Свердло по бетону 22-800 мм з хвостовиком SDS-PLUS  </t>
  </si>
  <si>
    <t>022-100</t>
  </si>
  <si>
    <t xml:space="preserve">Свердло по бетону 22-1000 мм з хвостовиком SDS-PLUS  </t>
  </si>
  <si>
    <t>024-460</t>
  </si>
  <si>
    <t xml:space="preserve">Свердло по бетону 24-460 мм з хвостовиком SDS-PLUS  </t>
  </si>
  <si>
    <t>024-600</t>
  </si>
  <si>
    <t xml:space="preserve">Свердло по бетону 24-600 мм з хвостовиком SDS-PLUS  </t>
  </si>
  <si>
    <t>024-800</t>
  </si>
  <si>
    <t xml:space="preserve">Свердло по бетону 24-800 мм з хвостовиком SDS-PLUS </t>
  </si>
  <si>
    <t>024-1000</t>
  </si>
  <si>
    <t xml:space="preserve">Свердло по бетону 24-1000 мм з хвостовиком SDS-PLUS </t>
  </si>
  <si>
    <t>025-310</t>
  </si>
  <si>
    <t xml:space="preserve">Свердло по бетону 25-310 мм з хвостовиком SDS-PLUS   </t>
  </si>
  <si>
    <t>025-400</t>
  </si>
  <si>
    <t xml:space="preserve">Свердло по бетону 25-400 мм з хвостовиком SDS-PLUS  </t>
  </si>
  <si>
    <t>025-460</t>
  </si>
  <si>
    <t xml:space="preserve">Свердло по бетону 25-460 мм з хвостовиком SDS-PLUS </t>
  </si>
  <si>
    <t>025-600</t>
  </si>
  <si>
    <t xml:space="preserve">Свердло по бетону 25-600 мм з хвостовиком SDS-PLUS   </t>
  </si>
  <si>
    <t>025-800</t>
  </si>
  <si>
    <t xml:space="preserve">Свердло по бетону 25-800 мм з хвостовиком SDS-PLUS   </t>
  </si>
  <si>
    <t>025-100</t>
  </si>
  <si>
    <t xml:space="preserve">Свердло по бетону 25-1000 мм з хвостовиком SDS-PLUS  </t>
  </si>
  <si>
    <t>026-460</t>
  </si>
  <si>
    <t xml:space="preserve">Свердло по бетону 26-460 мм з хвостовиком SDS-PLUS  </t>
  </si>
  <si>
    <t>026-600</t>
  </si>
  <si>
    <t xml:space="preserve">Свердло по бетону 26-600 мм з хвостовиком SDS-PLUS  </t>
  </si>
  <si>
    <t>026-800</t>
  </si>
  <si>
    <t xml:space="preserve">Свердло по бетону 26-800 мм з хвостовиком SDS-PLUS  </t>
  </si>
  <si>
    <t>028-460</t>
  </si>
  <si>
    <t xml:space="preserve">Свердло по бетону 28-460 мм з хвостовиком SDS-PLUS   </t>
  </si>
  <si>
    <t>028-600</t>
  </si>
  <si>
    <t xml:space="preserve">Свердло по бетону 28-600 мм з хвостовиком SDS-PLUS   </t>
  </si>
  <si>
    <t>030-460</t>
  </si>
  <si>
    <t xml:space="preserve">Свердло по бетону 30-460 мм з хвосовиком SDS-PLUS  </t>
  </si>
  <si>
    <t>030-600</t>
  </si>
  <si>
    <t xml:space="preserve">Свердло по бетону 30-600 мм з хвостовиком SDS-PLUS  </t>
  </si>
  <si>
    <t>032-460</t>
  </si>
  <si>
    <t xml:space="preserve">Свердло по бетону 32-460 мм з хвосовиком SDS-PLUS  </t>
  </si>
  <si>
    <t>032-600</t>
  </si>
  <si>
    <t xml:space="preserve">Свердло по бетону 32-600 мм з хвостовиком SDS-PLUS  </t>
  </si>
  <si>
    <t xml:space="preserve">Свердло по бетону з хвостовиком SDS-MAX  </t>
  </si>
  <si>
    <t>090-027</t>
  </si>
  <si>
    <t xml:space="preserve">Свердло по бетону 16×600 мм з хвостовиком SDS-MAX  </t>
  </si>
  <si>
    <t>090-028</t>
  </si>
  <si>
    <t xml:space="preserve">Свердло по бетону 16×800 мм з хвостовиком SDS-MAX  </t>
  </si>
  <si>
    <t>акція</t>
  </si>
  <si>
    <t>090-029</t>
  </si>
  <si>
    <t xml:space="preserve">Свердло по бетону 16×1000 мм з хвостовиком SDS-MAX  </t>
  </si>
  <si>
    <t>090-032</t>
  </si>
  <si>
    <t xml:space="preserve">Свердло по бетону 18×600 мм з хвостовиком SDS-MAX  </t>
  </si>
  <si>
    <t>090-033</t>
  </si>
  <si>
    <t xml:space="preserve">Свердло по бетону 18×800 мм з хвостовиком SDS-MAX  </t>
  </si>
  <si>
    <t>090-034</t>
  </si>
  <si>
    <t xml:space="preserve">Свердло по бетону 18×1000 мм з хвостовиком SDS-MAX  </t>
  </si>
  <si>
    <t>090-037</t>
  </si>
  <si>
    <t xml:space="preserve">Свердло по бетону 20×600 мм з хвостовиком SDS-MAX  </t>
  </si>
  <si>
    <t>090-038</t>
  </si>
  <si>
    <t xml:space="preserve">Свердло по бетону 20×800 мм  з хвостовиком SDS-MAX  </t>
  </si>
  <si>
    <t>090-039</t>
  </si>
  <si>
    <t xml:space="preserve">Свердло по бетону 20×1000 мм з хвостовиком SDS-MAX  </t>
  </si>
  <si>
    <t>090-044</t>
  </si>
  <si>
    <t xml:space="preserve">Свердло по бетону 22×600 мм з хвостовиком SDS-MAX </t>
  </si>
  <si>
    <t>090-045</t>
  </si>
  <si>
    <t xml:space="preserve">Свердло по бетону  22×800 мм з хвостовиком SDS-MAX </t>
  </si>
  <si>
    <t>090-046</t>
  </si>
  <si>
    <t xml:space="preserve">Свердло по бетону 22×1000 мм з хвостовиком SDS-MAX  </t>
  </si>
  <si>
    <t>090-051</t>
  </si>
  <si>
    <t xml:space="preserve">Свердло по бетону 25×600 мм з хвостовиком SDS-MAX  </t>
  </si>
  <si>
    <t>090-052</t>
  </si>
  <si>
    <t xml:space="preserve">Свердло по бетону 25×800 мм з хвостовиком SDS-MAX </t>
  </si>
  <si>
    <t>090-053</t>
  </si>
  <si>
    <t xml:space="preserve">Свердло по бетону 25×1000 мм з хвостовиком SDS-MAX </t>
  </si>
  <si>
    <t>090-058</t>
  </si>
  <si>
    <t xml:space="preserve">Свердло по бетону 28×600 мм з хвостовиком SDS-MAX  </t>
  </si>
  <si>
    <t>090-059</t>
  </si>
  <si>
    <t xml:space="preserve">Свердло по бетону 28×800 мм з хвостовиком SDS-MAX  </t>
  </si>
  <si>
    <t>090-060</t>
  </si>
  <si>
    <t xml:space="preserve">Свердло по бетону 28×1000 мм з хвостовиком SDS-MAX  </t>
  </si>
  <si>
    <t>090-065</t>
  </si>
  <si>
    <t xml:space="preserve">Свердло по бетону 30×600 мм з хвостовиком SDS-MAX </t>
  </si>
  <si>
    <t>090-072</t>
  </si>
  <si>
    <t xml:space="preserve">Свердло по бетону 32×600 мм з хвостовиком SDS-MAX   </t>
  </si>
  <si>
    <t>090-073</t>
  </si>
  <si>
    <t xml:space="preserve">Свердло по бетону 32×800 мм з хвостовиком SDS-MAX   </t>
  </si>
  <si>
    <t>090-074</t>
  </si>
  <si>
    <t xml:space="preserve">Свердло по бетону 32×1000 мм з хвостовиком SDS-MAX   </t>
  </si>
  <si>
    <t>090-079</t>
  </si>
  <si>
    <t xml:space="preserve">Свердло по бетону 35×600 мм з хвостовиком SDS-MAX  </t>
  </si>
  <si>
    <t>090-086</t>
  </si>
  <si>
    <t xml:space="preserve">Свердло по бетону 38×600 мм з хвостовиком SDS-MAX </t>
  </si>
  <si>
    <t>090-093</t>
  </si>
  <si>
    <t xml:space="preserve">Свердло по бетону 40×600 мм з хвостовиком SDS-MAX  </t>
  </si>
  <si>
    <t>090-094</t>
  </si>
  <si>
    <t xml:space="preserve">Свердло по бетону 40×800 мм з хвостовиком SDS-MAX  </t>
  </si>
  <si>
    <t>090-095</t>
  </si>
  <si>
    <t xml:space="preserve">Свердло по бетону 40×1000 мм з хвостовиком SDS-MAX </t>
  </si>
  <si>
    <t>090-096</t>
  </si>
  <si>
    <t xml:space="preserve">Свердло по бетону 45×600 мм з хвостовиком SDS-MAX </t>
  </si>
  <si>
    <t>090-097</t>
  </si>
  <si>
    <t xml:space="preserve">Свердло по бетону 45×800 мм з хвостовиком SDS-MAX </t>
  </si>
  <si>
    <t>090-098</t>
  </si>
  <si>
    <t xml:space="preserve">Свердло по бетону 45×1000 мм з хвостовиком SDS-MAX </t>
  </si>
  <si>
    <t>Свердло по бетону з циліндричним хвостовиком</t>
  </si>
  <si>
    <t>404-075</t>
  </si>
  <si>
    <t>Свердло по бетону 4,0х75 мм з циліндричним хвостовиком</t>
  </si>
  <si>
    <t>405-085</t>
  </si>
  <si>
    <t>Свердло по бетону 5,0х85 мм з циліндричним хвостовиком</t>
  </si>
  <si>
    <t>406-100</t>
  </si>
  <si>
    <t>Свердло по бетону 6,0х100 мм з циліндричним хвостовиком</t>
  </si>
  <si>
    <t>406-150</t>
  </si>
  <si>
    <t>Свердло по бетону 6,0х150 мм з циліндричним хвостовиком</t>
  </si>
  <si>
    <t>406-200</t>
  </si>
  <si>
    <t>Свердло по бетону 6,0х200 мм з циліндричним хвостовиком</t>
  </si>
  <si>
    <t>406-300</t>
  </si>
  <si>
    <t>Свердло по бетону 6,0х300 мм з циліндричним хвостовиком</t>
  </si>
  <si>
    <t>408-120</t>
  </si>
  <si>
    <t>Свердло по бетону 8,0х110 мм з циліндричним хвостовиком</t>
  </si>
  <si>
    <t>408-200</t>
  </si>
  <si>
    <t>Свердло по бетону 8,0х200 мм з циліндричним хвостовиком</t>
  </si>
  <si>
    <t>408-300</t>
  </si>
  <si>
    <t>Свердло по бетону 8,0х300 мм з циліндричним хвостовиком</t>
  </si>
  <si>
    <t>410-120</t>
  </si>
  <si>
    <t>Свердло по бетону 10,0х120 мм з циліндричним хвостовиком</t>
  </si>
  <si>
    <t>410-200</t>
  </si>
  <si>
    <t xml:space="preserve">Свердло по бетону 10,0х200 мм з циліндричним хвостовиком </t>
  </si>
  <si>
    <t>410-300</t>
  </si>
  <si>
    <t>Свердло по бетону 10,0х300дмм з циліндричним хвостовиком</t>
  </si>
  <si>
    <t>412-120</t>
  </si>
  <si>
    <t>Свердло по бетону 12,0х120 мм з циліндричним хвостовиком</t>
  </si>
  <si>
    <t>412-200</t>
  </si>
  <si>
    <t>Свердло по бетону 12,0х200 мм з циліндричним хвостовиком</t>
  </si>
  <si>
    <t>412-300</t>
  </si>
  <si>
    <t>Свердло по бетону 12,0х300 мм з циліндричним хвостовиком</t>
  </si>
  <si>
    <t xml:space="preserve">Свердло по металу Р6М5 з циліндричним хвостовиком </t>
  </si>
  <si>
    <t>600-005</t>
  </si>
  <si>
    <t>Свердло по металу Р6М5 0,5 мм  з циліндричним хвостовиком</t>
  </si>
  <si>
    <t>600-008</t>
  </si>
  <si>
    <t>Свердло по металу Р6М5 0,8 мм  з циліндричним хвостовиком</t>
  </si>
  <si>
    <t>600-010</t>
  </si>
  <si>
    <t>Свердло по металу Р6М5 1,0 мм  з циліндричним хвостовиком</t>
  </si>
  <si>
    <t>600-012</t>
  </si>
  <si>
    <t>Свердло по металу Р6М5 1,2 мм з циліндричним хвостовиком</t>
  </si>
  <si>
    <t>600-015</t>
  </si>
  <si>
    <t>Свердло по металу Р6М5 1,5 мм з циліндричним хвостовиком</t>
  </si>
  <si>
    <t>600-018</t>
  </si>
  <si>
    <t>Свердло по металу Р6М5 1,8мм  з циліндричним хвостовиком</t>
  </si>
  <si>
    <t>600-020</t>
  </si>
  <si>
    <t>Свердло по металу Р6М5 2,0мм  з циліндричним хвостовиком</t>
  </si>
  <si>
    <t>600-022</t>
  </si>
  <si>
    <t>Свердло по металу Р6М5 2,2мм  з циліндричним хвостовиком</t>
  </si>
  <si>
    <t>600-025</t>
  </si>
  <si>
    <t>Свердло по металу Р6М5 2,5мм  з циліндричним хвостовиком</t>
  </si>
  <si>
    <t>600-026</t>
  </si>
  <si>
    <t xml:space="preserve">Свердло по металу Р6М5 2,6мм з циліндричним хвостовиком                                                 </t>
  </si>
  <si>
    <t>600-027</t>
  </si>
  <si>
    <t>Свердло по металу Р6М5 2,7мм з циліндричним хвостовиком</t>
  </si>
  <si>
    <t>600-028</t>
  </si>
  <si>
    <t>Свердло по металу Р6М5 2,8мм  з циліндричним хвостовиком</t>
  </si>
  <si>
    <t>600-030</t>
  </si>
  <si>
    <t>Свердло по металу Р6М5 3,0мм з циліндричним хвостовиком</t>
  </si>
  <si>
    <t>600-031</t>
  </si>
  <si>
    <t>Свердло по металу Р6М5 3,1мм з циліндричним хвостовиком</t>
  </si>
  <si>
    <t>600-032</t>
  </si>
  <si>
    <t>Свердло по металу Р6М5 3,2мм з циліндричним хвостовиком</t>
  </si>
  <si>
    <t>600-033</t>
  </si>
  <si>
    <t>Свердло по металу Р6М5 3,3мм з циліндричним хвостовиком</t>
  </si>
  <si>
    <t>600-034</t>
  </si>
  <si>
    <t>Свердло по металу Р6М5 3,4мм з циліндричним хвостовиком</t>
  </si>
  <si>
    <t>600-035</t>
  </si>
  <si>
    <t xml:space="preserve">Свердло по металу Р6М5 3,5мм з циліндричним хвостовиком </t>
  </si>
  <si>
    <t>600-036</t>
  </si>
  <si>
    <t>Свердло по металу Р6М5 3,6мм з циліндричним хвостовиком</t>
  </si>
  <si>
    <t>600-037</t>
  </si>
  <si>
    <t>Свердло по металу Р6М5 3,7мм з циліндричним хвостовиком</t>
  </si>
  <si>
    <t>600-038</t>
  </si>
  <si>
    <t>Свердло по металу Р6М5 3,8мм з циліндричним хвостовиком</t>
  </si>
  <si>
    <t>600-039</t>
  </si>
  <si>
    <t>Свердло по металу Р6М5 3,9мм з циліндричним хвостовиком</t>
  </si>
  <si>
    <t>600-040</t>
  </si>
  <si>
    <t>Свердло по металу Р6М5 4,0мм з циліндричним хвостовиком</t>
  </si>
  <si>
    <t>600-041</t>
  </si>
  <si>
    <t>Свердло по металу Р6М5 4,1мм з циліндричним хвостовиком</t>
  </si>
  <si>
    <t>600-042</t>
  </si>
  <si>
    <t>Свердло по металу Р6М5 4,2мм з циліндричним хвостовиком</t>
  </si>
  <si>
    <t>600-044</t>
  </si>
  <si>
    <t>Свердло по металу Р6М5 4,4мм з циліндричним хвостовиком</t>
  </si>
  <si>
    <t>600-045</t>
  </si>
  <si>
    <t>Свердло по металу Р6М5 4,5мм з циліндричним хвостовиком</t>
  </si>
  <si>
    <t>600-048</t>
  </si>
  <si>
    <t>Свердло по металу Р6М5 4,8мм з циліндричним хвостовиком</t>
  </si>
  <si>
    <t>600-049</t>
  </si>
  <si>
    <t>Свердло по металу Р6М5 4,9мм з циліндричним хвостовиком</t>
  </si>
  <si>
    <t>600-050</t>
  </si>
  <si>
    <t>Свердло по металу Р6М5 5,0мм з циліндричним хвостовиком</t>
  </si>
  <si>
    <t>600-051</t>
  </si>
  <si>
    <t>Свердло по металу Р6М5 5,1мм з циліндричним хвостовиком</t>
  </si>
  <si>
    <t>600-052</t>
  </si>
  <si>
    <t>Свердло по металу Р6М5 5,2мм з циліндричним хвостовиком</t>
  </si>
  <si>
    <t>600-055</t>
  </si>
  <si>
    <t>Свердло по металу Р6М5 5,5мм з циліндричним хвостовиком</t>
  </si>
  <si>
    <t>600-058</t>
  </si>
  <si>
    <t>Свердло по металу Р6М5 5,8мм з циліндричним хвостовиком</t>
  </si>
  <si>
    <t>600-060</t>
  </si>
  <si>
    <t>Свердло по металу Р6М5 6,0мм з циліндричним хвостовиком</t>
  </si>
  <si>
    <t>600-062</t>
  </si>
  <si>
    <t>Свердло по металу Р6М5 6,2мм з циліндричним хвостовиком</t>
  </si>
  <si>
    <t>600-065</t>
  </si>
  <si>
    <t>Свердло по металу Р6М5 6,5мм з циліндричним хвостовиком</t>
  </si>
  <si>
    <t>600-067</t>
  </si>
  <si>
    <t>Свердло по металу Р6М5 6,7мм з циліндричним хвостовиком</t>
  </si>
  <si>
    <t>600-068</t>
  </si>
  <si>
    <t>Свердло по металу Р6М5 6,8мм з циліндричним хвостовиком</t>
  </si>
  <si>
    <t>600-070</t>
  </si>
  <si>
    <t>Свердло по металу Р6М5 7,0мм з циліндричним хвостовиком</t>
  </si>
  <si>
    <t>600-072</t>
  </si>
  <si>
    <t>Свердло по металу Р6М5 7,2мм з циліндричним хвостовиком</t>
  </si>
  <si>
    <t>600-075</t>
  </si>
  <si>
    <t>Свердло по металу Р6М5 7,5мм з циліндричним хвостовиком</t>
  </si>
  <si>
    <t>600-080</t>
  </si>
  <si>
    <t>Свердло по металу Р6М5 8,0мм з циліндричним хвостовиком</t>
  </si>
  <si>
    <t>600-082</t>
  </si>
  <si>
    <t>Свердло по металу Р6М5 8,2мм з циліндричним хвостовиком</t>
  </si>
  <si>
    <t>600-085</t>
  </si>
  <si>
    <t>Свердло по металу Р6М5 8,5мм з циліндричним хвостовиком</t>
  </si>
  <si>
    <t>600-090</t>
  </si>
  <si>
    <t>Свердло по металу Р6М5 9,0мм з циліндричним хвостовиком</t>
  </si>
  <si>
    <t>600-095</t>
  </si>
  <si>
    <t>Свердло по металу Р6М5 9,5мм з циліндричним хвостовиком</t>
  </si>
  <si>
    <t>600-098</t>
  </si>
  <si>
    <t>Свердло по металу Р6М5 9,8мм з циліндричним хвостовиком</t>
  </si>
  <si>
    <t>600-100</t>
  </si>
  <si>
    <t>Свердло по металу Р6М5 10,0мм з циліндричним хвостовиком</t>
  </si>
  <si>
    <t>600-102</t>
  </si>
  <si>
    <t>Свердло по металу Р6М5 10,2мм з циліндричним хвостовиком</t>
  </si>
  <si>
    <t>600-105</t>
  </si>
  <si>
    <t>Свердло по металу Р6М5 10,5мм з циліндричним хвостовиком</t>
  </si>
  <si>
    <t>600-110</t>
  </si>
  <si>
    <t>Свердло по металу Р6М5 11,0мм з циліндричним хвостовиком</t>
  </si>
  <si>
    <t>600-115</t>
  </si>
  <si>
    <t>Свердло по металу Р6М5 11,5мм з циліндричним хвостовиком</t>
  </si>
  <si>
    <t>600-120</t>
  </si>
  <si>
    <t>Свердло по металу Р6М5 12,0мм з циліндричним хвостовиком</t>
  </si>
  <si>
    <t>600-125</t>
  </si>
  <si>
    <t>Свердло по металу Р6М5 12,5мм з циліндричним хвостовиком</t>
  </si>
  <si>
    <t>600-130</t>
  </si>
  <si>
    <t>Свердло по металу Р6М5 13,0мм з циліндричним хвостовиком</t>
  </si>
  <si>
    <t>601-110</t>
  </si>
  <si>
    <t>Свердло по металу Р6М5 11,0мм з циліндричним хвостовиком 10мм</t>
  </si>
  <si>
    <t>601-115</t>
  </si>
  <si>
    <t>Свердло по металу Р6М5 11,5мм з циліндричним хвостовиком 10мм</t>
  </si>
  <si>
    <t>601-120</t>
  </si>
  <si>
    <t>Свердло по металу Р6М5 12,0мм з циліндричним хвостовиком10мм</t>
  </si>
  <si>
    <t>601-125</t>
  </si>
  <si>
    <t>Свердло по металу Р6М5 12,5мм з циліндричним хвостовиком 10мм</t>
  </si>
  <si>
    <t>601-130</t>
  </si>
  <si>
    <t>Свердло по металу Р6М5 13,0мм з циліндричним хвостовиком 10мм</t>
  </si>
  <si>
    <t>601-135</t>
  </si>
  <si>
    <t>Свердло по металу Р6М5 13,5мм з циліндричним хвостовиком 10мм</t>
  </si>
  <si>
    <t>601-140</t>
  </si>
  <si>
    <t>Свердло по металу Р6М5 14,0мм з циліндричним хвостовиком 10мм</t>
  </si>
  <si>
    <t>601-145</t>
  </si>
  <si>
    <t>Свердло по металу Р6М5 14,5мм з циліндричним хвостовиком 10мм</t>
  </si>
  <si>
    <t>601-150</t>
  </si>
  <si>
    <t>Свердло по металу Р6М5 15,0мм з циліндричним хвостовиком 10мм</t>
  </si>
  <si>
    <t>601-155</t>
  </si>
  <si>
    <t>Свердло по металу Р6М5 15,5мм з циліндричним хвостовиком 10мм</t>
  </si>
  <si>
    <t>601-160</t>
  </si>
  <si>
    <t>Свердло по металу Р6М5 16,0мм з циліндричним хвостовиком 10мм</t>
  </si>
  <si>
    <t>601-165</t>
  </si>
  <si>
    <t>Свердло по металу Р6М5 16,5мм з циліндричним хвостовиком 10мм</t>
  </si>
  <si>
    <t>601-170</t>
  </si>
  <si>
    <t>Свердло по металу Р6М5 17,0мм з циліндричним хвостовиком 10мм</t>
  </si>
  <si>
    <t>601-175</t>
  </si>
  <si>
    <t>Свердло по металу Р6М5 17,5мм з циліндричним хвостовиком 10мм</t>
  </si>
  <si>
    <t>601-180</t>
  </si>
  <si>
    <t>Свердло по металу Р6М5 18,0мм з циліндричним хвостовиком 10мм</t>
  </si>
  <si>
    <t>601-185</t>
  </si>
  <si>
    <t>Свердло по металу Р6М5 18,5мм з циліндричним хвостовиком 10мм</t>
  </si>
  <si>
    <t>601-190</t>
  </si>
  <si>
    <t>Свердло по металу Р6М5 19,0мм з циліндричним хвостовиком 10мм</t>
  </si>
  <si>
    <t>601-195</t>
  </si>
  <si>
    <t>Свердло по металу Р6М5 19,5мм з циліндричним хвостовиком 10мм</t>
  </si>
  <si>
    <t>601-200</t>
  </si>
  <si>
    <t>Свердло по металу Р6М5 20,0мм з циліндричним хвостовиком 10мм</t>
  </si>
  <si>
    <t>601-205</t>
  </si>
  <si>
    <t>Свердло по металу Р6М5 20,5мм з циліндричним хвостовиком 10мм</t>
  </si>
  <si>
    <t>601-210</t>
  </si>
  <si>
    <t>Свердло по металу Р6М5 21,0мм з циліндричним хвостовиком 10мм</t>
  </si>
  <si>
    <t>601-215</t>
  </si>
  <si>
    <t>Свердло по металу Р6М5 21,5мм з циліндричним хвостовиком 10мм</t>
  </si>
  <si>
    <t>601-220</t>
  </si>
  <si>
    <t>Свердло по металу Р6М5 22,0мм з циліндричним хвостовиком 10мм</t>
  </si>
  <si>
    <t>620-010</t>
  </si>
  <si>
    <t>Свердло по металу Р6М5 1,0 мм  з циліндричним хвостовиком (1шт. в уп.)</t>
  </si>
  <si>
    <t>620-015</t>
  </si>
  <si>
    <t>Свердло по металу Р6М5 1,5 мм з циліндричним хвостовиком (1шт. в уп.)</t>
  </si>
  <si>
    <t>620-020</t>
  </si>
  <si>
    <t>Свердло по металу Р6М5 2,0 мм  з циліндричним хвостовиком (1шт. в уп.)</t>
  </si>
  <si>
    <t>620-025</t>
  </si>
  <si>
    <t>Свердло по металу Р6М5 2,5 мм  з циліндричним хвостовиком (1шт. в уп.)</t>
  </si>
  <si>
    <t>620-030</t>
  </si>
  <si>
    <t>Свердло по металу Р6М5 3,0 мм з циліндричним хвостовиком (1шт. в уп.)</t>
  </si>
  <si>
    <t>620-032</t>
  </si>
  <si>
    <t>Свердло по металу Р6М5 3,2 мм з циліндричним хвостовиком (1шт. в уп.)</t>
  </si>
  <si>
    <t>620-033</t>
  </si>
  <si>
    <t>Свердло по металу Р6М5 3,3 мм з циліндричним хвостовиком (1шт. в уп.)</t>
  </si>
  <si>
    <t>620-035</t>
  </si>
  <si>
    <t>Свердло по металу Р6М5 3,5 мм з циліндричним хвостовиком  (1шт. в уп.)</t>
  </si>
  <si>
    <t>620-038</t>
  </si>
  <si>
    <t>Свердло по металу Р6М5 3,8 мм з циліндричним хвостовиком (1шт. в уп.)</t>
  </si>
  <si>
    <t>620-040</t>
  </si>
  <si>
    <t>Свердло по металу Р6М5 4,0 мм з циліндричним хвостовиком (1шт. в уп.)</t>
  </si>
  <si>
    <t>620-042</t>
  </si>
  <si>
    <t>Свердло по металу Р6М5 4,2 мм з циліндричним хвостовиком (1шт. в уп.)</t>
  </si>
  <si>
    <t>620-045</t>
  </si>
  <si>
    <t>Свердло по металу Р6М5 4,5 мм з циліндричним хвостовиком (1шт. в уп.)</t>
  </si>
  <si>
    <t>620-050</t>
  </si>
  <si>
    <t>Свердло по металу Р6М5 5,0 мм з циліндричним хвостовиком (1шт. в уп.)</t>
  </si>
  <si>
    <t>620-055</t>
  </si>
  <si>
    <t>Свердло по металу Р6М5 5,5 мм з циліндричним хвостовиком (1шт. в уп.)</t>
  </si>
  <si>
    <t>620-060</t>
  </si>
  <si>
    <t>Свердло по металу Р6М5 6,0 мм з циліндричним хвостовиком (1шт. в уп.)</t>
  </si>
  <si>
    <t>620-065</t>
  </si>
  <si>
    <t>Свердло по металу Р6М5 6,5 мм з циліндричним хвостовиком (1шт. в уп.)</t>
  </si>
  <si>
    <t>620-070</t>
  </si>
  <si>
    <t>Свердло по металу Р6М5 7,0 мм з циліндричним хвостовиком (1шт. в уп.)</t>
  </si>
  <si>
    <t>620-080</t>
  </si>
  <si>
    <t>Свердло по металу Р6М5 8,0 мм з циліндричним хвостовиком (1шт. в уп.)</t>
  </si>
  <si>
    <t>620-090</t>
  </si>
  <si>
    <t>Свердло по металу Р6М5 9,0 мм з циліндричним хвостовиком (1шт. в уп.)</t>
  </si>
  <si>
    <t>620-100</t>
  </si>
  <si>
    <t>Свердло по металу Р6М5 10,0 мм з циліндричним хвостовиком (1шт. в уп.)</t>
  </si>
  <si>
    <t>620-120</t>
  </si>
  <si>
    <t>Свердло по металу Р6М5 12,0 мм з циліндричним хвостовиком (1шт. в уп.)</t>
  </si>
  <si>
    <t>621-120</t>
  </si>
  <si>
    <t>Свердло по металу Р6М5 12,0 мм з циліндричним хвостовиком10мм (1шт. в уп.)</t>
  </si>
  <si>
    <t>Свердло по металу подовжене Р6М5 з циліндричним хвостовиком</t>
  </si>
  <si>
    <t>607-020</t>
  </si>
  <si>
    <t>Свердло по металу подовжене Р6М5 2,0мм з циліндричним хвостовиком</t>
  </si>
  <si>
    <t>607-025</t>
  </si>
  <si>
    <t>Свердло по металу подовжене Р6М5 2,5мм з циліндричним хвостовиком</t>
  </si>
  <si>
    <t>607-028</t>
  </si>
  <si>
    <t>Свердло по металу подовжене Р6М5 2,8мм з циліндричним хвостовиком</t>
  </si>
  <si>
    <t>607-030</t>
  </si>
  <si>
    <t>Свердло по металу подовжене Р6М5 3,0мм з циліндричним хвостовиком</t>
  </si>
  <si>
    <t>607-032</t>
  </si>
  <si>
    <t>Свердло по металу подовжене Р6М5 3,2мм з циліндричним хвостовиком</t>
  </si>
  <si>
    <t>607-033</t>
  </si>
  <si>
    <t>Свердло по металу подовжене Р6М5 3,3мм з циліндричним хвостовиком</t>
  </si>
  <si>
    <t>607-035</t>
  </si>
  <si>
    <t>Свердло по металу подовжене Р6М5 3,5мм з циліндричним хвостовиком</t>
  </si>
  <si>
    <t>607-038</t>
  </si>
  <si>
    <t>Свердло по металу подовжене Р6М5 3,8мм з циліндричним хвостовиком</t>
  </si>
  <si>
    <t>607-040</t>
  </si>
  <si>
    <t>Свердло по металу подовжене Р6М5 4,0мм з циліндричним хвостовиком</t>
  </si>
  <si>
    <t>607-042</t>
  </si>
  <si>
    <t>Свердло по металу подовжене Р6М5 4,2мм з циліндричним хвостовиком</t>
  </si>
  <si>
    <t>607-045</t>
  </si>
  <si>
    <t>Свердло по металу подовжене Р6М5 4,5мм з циліндричним хвостовиком</t>
  </si>
  <si>
    <t>607-048</t>
  </si>
  <si>
    <t>Свердло по металу подовжене Р6М5 4,8мм з циліндричним хвостовиком</t>
  </si>
  <si>
    <t>607-050</t>
  </si>
  <si>
    <t>Свердло по металу подовжене Р6М5 5,0мм з циліндричним хвостовиком</t>
  </si>
  <si>
    <t>607-055</t>
  </si>
  <si>
    <t>Свердло по металу подовжене Р6М5 5,5мм з циліндричним хвостовиком</t>
  </si>
  <si>
    <t>607-060</t>
  </si>
  <si>
    <t>Свердло по металу подовжене Р6М5 6,0мм з циліндричним хвостовиком</t>
  </si>
  <si>
    <t>607-065</t>
  </si>
  <si>
    <t>Свердло по металу подовжене Р6М5 6,5мм з циліндричним хвостовиком</t>
  </si>
  <si>
    <t>607-070</t>
  </si>
  <si>
    <t>Свердло по металу подовжене Р6М5 7,0мм з циліндричним хвостовиком</t>
  </si>
  <si>
    <t>607-080</t>
  </si>
  <si>
    <t>Свердло по металу подовжене Р6М5 8,0мм з циліндричним хвостовиком</t>
  </si>
  <si>
    <t>607-090</t>
  </si>
  <si>
    <t>Свердло по металу подовжене Р6М5 9,0мм з циліндричним хвостовиком</t>
  </si>
  <si>
    <t>607-100</t>
  </si>
  <si>
    <t>Свердло по металу подовжене Р6М5 10,0мм з циліндричним хвостовиком</t>
  </si>
  <si>
    <t>607-110</t>
  </si>
  <si>
    <t>Свердло по металу подовжене Р6М5 11,0мм з циліндричним хвостовиком</t>
  </si>
  <si>
    <t>607-120</t>
  </si>
  <si>
    <t>Свердло по металу подовжене Р6М5 12,0мм з циліндричним хвостовиком</t>
  </si>
  <si>
    <t>607-130</t>
  </si>
  <si>
    <t>Свердло по металу подовжене Р6М5 13,0мм з циліндричним хвостовиком</t>
  </si>
  <si>
    <t>Свердло по металу з циліндричним хвостовиком</t>
  </si>
  <si>
    <t>608-030</t>
  </si>
  <si>
    <t>Свердло по металу Р6М5 3,0×200 мм з циліндричним хвостовиком</t>
  </si>
  <si>
    <t>608-040</t>
  </si>
  <si>
    <t>Свердло по металу Р6М5 4,0×200 мм з циліндричним хвостовиком</t>
  </si>
  <si>
    <t>608-050</t>
  </si>
  <si>
    <t>Свердло по металу Р6М5 5,0×200 мм з циліндричним хвостовиком</t>
  </si>
  <si>
    <t>608-060</t>
  </si>
  <si>
    <t>Свердло по металу Р6М5 6,0×200 мм з циліндричним хвостовиком</t>
  </si>
  <si>
    <t>608-070</t>
  </si>
  <si>
    <t>Свердло по металу Р6М5 7,0×200 мм з циліндричним хвостовиком</t>
  </si>
  <si>
    <t>608-080</t>
  </si>
  <si>
    <t>Свердло по металу Р6М5 8,0×200 мм з циліндричним хвостовиком</t>
  </si>
  <si>
    <t>608-090</t>
  </si>
  <si>
    <t>Свердло по металу Р6М5 9,0×200 мм з циліндричним хвостовиком</t>
  </si>
  <si>
    <t>608-100</t>
  </si>
  <si>
    <t>Свердло по металу Р6М5 10,0×200 мм з циліндричним хвостовиком</t>
  </si>
  <si>
    <t>608-110</t>
  </si>
  <si>
    <t>Свердло по металу Р6М5 11,0×200 мм з циліндричним хвостовиком</t>
  </si>
  <si>
    <t>608-120</t>
  </si>
  <si>
    <t>Свердло по металу Р6М5 12,0×200 мм з циліндричним хвостовиком</t>
  </si>
  <si>
    <t>609-030</t>
  </si>
  <si>
    <t>Свердло по металу Р6М5 3,0×300 мм з циліндричним хвостовиком</t>
  </si>
  <si>
    <t>609-040</t>
  </si>
  <si>
    <t>Свердло по металу Р6М5 4,0×300 мм з циліндричним хвостовиком</t>
  </si>
  <si>
    <t>609-050</t>
  </si>
  <si>
    <t>Свердло по металу Р6М5 5,0×300 мм з циліндричним хвостовиком</t>
  </si>
  <si>
    <t>609-060</t>
  </si>
  <si>
    <t>Свердло по металу Р6М5 6,0×300 мм з циліндричним хвостовиком</t>
  </si>
  <si>
    <t>609-070</t>
  </si>
  <si>
    <t>Свердло по металу Р6М5 7,0×300 мм з циліндричним хвостовиком</t>
  </si>
  <si>
    <t>609-080</t>
  </si>
  <si>
    <t>Свердло по металу Р6М5 8,0×300 мм з циліндричним хвостовиком</t>
  </si>
  <si>
    <t>609-090</t>
  </si>
  <si>
    <t>Свердло по металу Р6М5 9,0×300 мм з циліндричним хвостовиком</t>
  </si>
  <si>
    <t>609-100</t>
  </si>
  <si>
    <t>Свердло по металу Р6М5 10,0×300 мм з циліндричним хвостовиком</t>
  </si>
  <si>
    <t>609-110</t>
  </si>
  <si>
    <t>Свердло по металу Р6М5 11,0×300 мм з циліндричним хвостовиком</t>
  </si>
  <si>
    <t>609-120</t>
  </si>
  <si>
    <t>Свердло по металу Р6М5 12,0×300 мм з циліндричним хвостовиком</t>
  </si>
  <si>
    <t>Свердло по металу з конічним хвостовиком</t>
  </si>
  <si>
    <t>500-120</t>
  </si>
  <si>
    <t>Свердло по металу Р6М5 12,0мм з конічним хвостовиком</t>
  </si>
  <si>
    <t>500-125</t>
  </si>
  <si>
    <t xml:space="preserve">Свердло по металу Р6М5 12,5мм  з конічним хвостовиком  </t>
  </si>
  <si>
    <t>500-130</t>
  </si>
  <si>
    <t xml:space="preserve">Свердло по металу Р6М5 13,0мм  з конічним хвостовиком  </t>
  </si>
  <si>
    <t>500-140</t>
  </si>
  <si>
    <t xml:space="preserve">Свердло по металу Р6М5 14,0мм  з конічним хвостовиком  </t>
  </si>
  <si>
    <t>500-145</t>
  </si>
  <si>
    <t xml:space="preserve">Свердло по металу Р6М5 14,5мм  з конічним хвостовиком </t>
  </si>
  <si>
    <t>500-150</t>
  </si>
  <si>
    <t xml:space="preserve">Свердло по металу Р6М5 15,0мм  з конічним востовиком </t>
  </si>
  <si>
    <t>500-155</t>
  </si>
  <si>
    <t xml:space="preserve">Свердло по металу Р6М5 15,5мм  з конічним хвостовиком </t>
  </si>
  <si>
    <t>500-160</t>
  </si>
  <si>
    <t xml:space="preserve">Свердло по металу Р6М5 16,0мм  з конічним хвостовиком  </t>
  </si>
  <si>
    <t>500-165</t>
  </si>
  <si>
    <t xml:space="preserve">Свердло по металу Р6М5 16,5 мм з конічним хвостовиком  </t>
  </si>
  <si>
    <t>500-170</t>
  </si>
  <si>
    <t xml:space="preserve">Свердло по металу Р6М5 17,0мм  з конічним хвостовиком  </t>
  </si>
  <si>
    <t>500-175</t>
  </si>
  <si>
    <t>Свердло по металу Р6М5 17,5мм  з конічним хвостовиком</t>
  </si>
  <si>
    <t>500-180</t>
  </si>
  <si>
    <t xml:space="preserve">Свердло по металу Р6М5 18,0мм з конічним хвостовиком </t>
  </si>
  <si>
    <t>500-185</t>
  </si>
  <si>
    <t xml:space="preserve">Свердло по металу Р6М5 18,5мм з конічним хвостовиком </t>
  </si>
  <si>
    <t>500-200</t>
  </si>
  <si>
    <t xml:space="preserve">Свердло по металу Р6М5 20,0мм з конічним хвостовиком </t>
  </si>
  <si>
    <t>500-205</t>
  </si>
  <si>
    <t>Свердло по металу Р6М5 20,5мм з конічним хвостовиком</t>
  </si>
  <si>
    <t>500-210</t>
  </si>
  <si>
    <t xml:space="preserve">Свердло по металу Р6М5 21,0мм з конічним хвостовиком </t>
  </si>
  <si>
    <t>500-215</t>
  </si>
  <si>
    <t>Свердло по металу Р6М5 21,5мм з конічним хвостовиком</t>
  </si>
  <si>
    <t>500-220</t>
  </si>
  <si>
    <t>Свердло по металу Р6М5 22,0мм з конічним хвостовиком</t>
  </si>
  <si>
    <t>500-240</t>
  </si>
  <si>
    <t xml:space="preserve">Свердло по металу Р6М5 24,0мм з конічним хвостовиком  </t>
  </si>
  <si>
    <t>500-250</t>
  </si>
  <si>
    <t>Свердло по металу Р6М5 25,0мм з конічним хвостовиком</t>
  </si>
  <si>
    <t>Свердло по дереву з циліндричним хвостовиком</t>
  </si>
  <si>
    <t>450-003</t>
  </si>
  <si>
    <t>Свердло по дереву 3,0×75 мм з циліндричним хвостовиком</t>
  </si>
  <si>
    <t>450-004</t>
  </si>
  <si>
    <t>Свердло по дереву 4,0х75 мм з циліндричним хвостовиком</t>
  </si>
  <si>
    <t>450-042</t>
  </si>
  <si>
    <t>Свердло по дереву 4,2×75 мм з циліндричним хвостовиком</t>
  </si>
  <si>
    <t>450-045</t>
  </si>
  <si>
    <t>Свердло по дереву 4,5×75 мм з циліндричним хвостовиком</t>
  </si>
  <si>
    <t>450-005</t>
  </si>
  <si>
    <t>Свердло по дереву 5,0х85 мм з циліндричним хвостовиком</t>
  </si>
  <si>
    <t>450-006</t>
  </si>
  <si>
    <t>Свердло по дереву 6,0х100 мм з циліндричним хвостовиком</t>
  </si>
  <si>
    <t>450-008</t>
  </si>
  <si>
    <t>Свердло по дереву 8,0х110 мм з циліндричним хвостовиком</t>
  </si>
  <si>
    <t>450-010</t>
  </si>
  <si>
    <t>Свердло по дереву 10,0х120 мм з циліндричним хвостовиком</t>
  </si>
  <si>
    <t>452-040</t>
  </si>
  <si>
    <t>Свердло по дереву 4,0×200 мм з циліндричним хвостовиком</t>
  </si>
  <si>
    <t>452-050</t>
  </si>
  <si>
    <t>Свердло по дереву 5,0×200 мм з циліндричним хвостовиком</t>
  </si>
  <si>
    <t>452-060</t>
  </si>
  <si>
    <t>Свердло по дереву 6,0×200 мм з циліндричним хвостовиком</t>
  </si>
  <si>
    <t>452-080</t>
  </si>
  <si>
    <t>Свердло по дереву 8,0×200 мм з циліндричним хвостовиком</t>
  </si>
  <si>
    <t>452-100</t>
  </si>
  <si>
    <t>Свердло по дереву 10,0×200 мм з циліндричним хвостовиком</t>
  </si>
  <si>
    <t>452-120</t>
  </si>
  <si>
    <t>Свердло по дереву 12,0×200 мм з циліндричним хвостовиком</t>
  </si>
  <si>
    <t>452-140</t>
  </si>
  <si>
    <t>Свердло по дереву 14,0×200 мм з циліндричним хвостовиком</t>
  </si>
  <si>
    <t>452-160</t>
  </si>
  <si>
    <t>Свердло по дереву 16,0×200 мм з циліндричним хвостовиком</t>
  </si>
  <si>
    <t>453-040</t>
  </si>
  <si>
    <t>Свердло по дереву 4,0×300 мм з циліндричним хвостовиком</t>
  </si>
  <si>
    <t>453-050</t>
  </si>
  <si>
    <t>Свердло по дереву 5,0×300 мм з циліндричним хвостовиком</t>
  </si>
  <si>
    <t>453-060</t>
  </si>
  <si>
    <t>Свердло по дереву 6,0×300 мм з циліндричним хвостовиком</t>
  </si>
  <si>
    <t>453-080</t>
  </si>
  <si>
    <t>Свердло по дереву 8,0×300 мм з циліндричним хвостовиком</t>
  </si>
  <si>
    <t>453-100</t>
  </si>
  <si>
    <t>Свердло по дереву 10,0×300 мм з циліндричним хвостовиком</t>
  </si>
  <si>
    <t>453-120</t>
  </si>
  <si>
    <t>Свердло по дереву 12,0×300 мм з циліндричним хвостовиком</t>
  </si>
  <si>
    <t>453-140</t>
  </si>
  <si>
    <t>Свердло по дереву 14,0×300 мм з циліндричним хвостовиком</t>
  </si>
  <si>
    <t>453-160</t>
  </si>
  <si>
    <t>Свердло по дереву 16,0×300 мм з циліндричним хвостовиком</t>
  </si>
  <si>
    <t>Свердло по дереву перове з шестигранним хвостовиком</t>
  </si>
  <si>
    <t>430-006</t>
  </si>
  <si>
    <t>Свердло по дереву перове 6 мм з шестигранним хвостовиком</t>
  </si>
  <si>
    <t>430-008</t>
  </si>
  <si>
    <t>Свердло по дереву перове 8 мм з шестигранним хвостовиком</t>
  </si>
  <si>
    <t>430-010</t>
  </si>
  <si>
    <t>Свердло по дереву перове 10 мм з шестигранним хвостовиком</t>
  </si>
  <si>
    <t>430-012</t>
  </si>
  <si>
    <t>Свердло по дереву перове 12 мм з шестигранним хвостовиком</t>
  </si>
  <si>
    <t>430-014</t>
  </si>
  <si>
    <t>Свердло по дереву перове 14 мм з шестигранним хвостовиком</t>
  </si>
  <si>
    <t>430-016</t>
  </si>
  <si>
    <t>Свердло по дереву перове 16 мм з шестигранним хвостовиком</t>
  </si>
  <si>
    <t>430-018</t>
  </si>
  <si>
    <t>Свердло по дереву перове 18 мм з шестигранним хвостовиком</t>
  </si>
  <si>
    <t>430-020</t>
  </si>
  <si>
    <t>Свердло по дереву перове 20 мм з шестигранним хвостовиком</t>
  </si>
  <si>
    <t>430-022</t>
  </si>
  <si>
    <t>Свердло по дереву перове 22 мм з шестигранним хвостовиком</t>
  </si>
  <si>
    <t>430-024</t>
  </si>
  <si>
    <t>Свердло по дереву перове 24 мм з шестигранним хвостовиком</t>
  </si>
  <si>
    <t>430-025</t>
  </si>
  <si>
    <t>Свердло по дереву перове 25 мм з шестигранним хвостовиком</t>
  </si>
  <si>
    <t>430-028</t>
  </si>
  <si>
    <t>Свердло по дереву перове 28 мм з шестигранним хвостовиком</t>
  </si>
  <si>
    <t>430-030</t>
  </si>
  <si>
    <t>Свердло по дереву перове 30 мм з шестигранним хвостовиком</t>
  </si>
  <si>
    <t>430-032</t>
  </si>
  <si>
    <t>Свердло по дереву перове 32 мм з шестигранним хвостовиком</t>
  </si>
  <si>
    <t>430-035</t>
  </si>
  <si>
    <t>Свердло по дереву перове 35 мм з шестигранним хвостовиком</t>
  </si>
  <si>
    <t>430-040</t>
  </si>
  <si>
    <t>Свердло по дереву перове 40 мм з шестигранним хвостовиком</t>
  </si>
  <si>
    <t>430-045</t>
  </si>
  <si>
    <t>Свердло по дереву перове 45 мм з шестигранним хвостовиком</t>
  </si>
  <si>
    <t>430-050</t>
  </si>
  <si>
    <t>Свердло по дереву перове 50 мм з шестигранним хвостовиком</t>
  </si>
  <si>
    <t>Свердло по дереву спіральне з шестигранным хвостовиком</t>
  </si>
  <si>
    <t>440-030</t>
  </si>
  <si>
    <t>Свердло по дереву спіральне  06х300 мм з шестигранным хвостовиком</t>
  </si>
  <si>
    <t>440-031</t>
  </si>
  <si>
    <t>Свердло по дереву спіральне 08х300 мм з шестигранным хвостовиком</t>
  </si>
  <si>
    <t>440-032</t>
  </si>
  <si>
    <t>Свердло по дереву спіральне 10х300 мм з шестигранным хвостовиком</t>
  </si>
  <si>
    <t>440-033</t>
  </si>
  <si>
    <t>Свердло по дереву спіральне 12х300 мм з шестигранным хвостовиком</t>
  </si>
  <si>
    <t>440-034</t>
  </si>
  <si>
    <t>Свердло по дереву спіральне 14х300 мм  з шестигранным хвостовиком</t>
  </si>
  <si>
    <t>440-050</t>
  </si>
  <si>
    <t>Свердло по дереву спіральне 10х460 мм з шестигранным хвостовиком</t>
  </si>
  <si>
    <t>440-051</t>
  </si>
  <si>
    <t>Свердло по дереву спіральне 12х460 мм з шестигранным хвостовиком</t>
  </si>
  <si>
    <t>440-052</t>
  </si>
  <si>
    <t>Свердло по дереву спіральне 16х460 мм з шестигранным хвостовиком</t>
  </si>
  <si>
    <t>440-053</t>
  </si>
  <si>
    <t>Свердло по дереву спіральне 18х460 мм з шестигранным хвостовиком</t>
  </si>
  <si>
    <t>440-054</t>
  </si>
  <si>
    <t>Свердло по дереву спіральне 20х460 мм з шестигранным хвостовиком</t>
  </si>
  <si>
    <t>440-055</t>
  </si>
  <si>
    <t>Свердло по дереву спіральне 22х460 мм з шестигранным хвостовиком</t>
  </si>
  <si>
    <t>440-056</t>
  </si>
  <si>
    <t>Свердло по дереву спіральне 26х460 мм з шестигранным хвостовиком</t>
  </si>
  <si>
    <t>440-057</t>
  </si>
  <si>
    <t>Свердло по дереву спіральне 28х460 мм з шестигранным хвостовиком</t>
  </si>
  <si>
    <t>440-058</t>
  </si>
  <si>
    <t>Свердло по дереву спіральне 30х460 мм з шестигранным хвостовиком</t>
  </si>
  <si>
    <t>440-059</t>
  </si>
  <si>
    <t>Свердло по дереву спіральне 35х460 мм з шестигранным хвостовиком</t>
  </si>
  <si>
    <t>440-070</t>
  </si>
  <si>
    <t>Свердло по дереву спіральне 10х600 мм з шестигранным хвостовиком</t>
  </si>
  <si>
    <t>440-071</t>
  </si>
  <si>
    <t>Свердло по дереву спіральне 12х600 мм з шестигранным хвостовиком</t>
  </si>
  <si>
    <t>440-072</t>
  </si>
  <si>
    <t>Свердло по дереву спіральне 16х600 мм з шестигранным хвостовиком</t>
  </si>
  <si>
    <t>440-073</t>
  </si>
  <si>
    <t>Свердло по дереву спіральне 18х600 мм  з шестигранным хвостовиком</t>
  </si>
  <si>
    <t>440-074</t>
  </si>
  <si>
    <t>Свердло по дереву спіральне 22х600 мм  з шестигранным хвостовиком</t>
  </si>
  <si>
    <t>440-075</t>
  </si>
  <si>
    <t>Свердло по дереву спіральне 26х600 мм  з шестигранным хвостовиком</t>
  </si>
  <si>
    <t>440-076</t>
  </si>
  <si>
    <t>Свердло по дереву спіральне 28х600 мм  з шестигранным хвостовиком</t>
  </si>
  <si>
    <t>440-214</t>
  </si>
  <si>
    <t>Свердло по дереву спіральне 14х460 мм з шестигранним хвостовиком</t>
  </si>
  <si>
    <t>Набір свердл по металу Р6М5</t>
  </si>
  <si>
    <t>602-130</t>
  </si>
  <si>
    <t>Набір свердл по металу Р6М5 з циліндричним хвостовиком 13 шт. 1,5-6,5мм</t>
  </si>
  <si>
    <t>602-131</t>
  </si>
  <si>
    <t>Набір свердл по металу Р6М5 з циліндричним хвостовиком 13 шт. 2,0-8,0мм</t>
  </si>
  <si>
    <t>602-190</t>
  </si>
  <si>
    <t>Набір свердл по металу Р6М5 з циліндричним хвостовиком 19 шт. 1,0-10,0мм</t>
  </si>
  <si>
    <t>602-250</t>
  </si>
  <si>
    <t>Набір свердл по металу Р6М5 з циліндричним хвостовиком 25 шт.  1,0-13,0мм</t>
  </si>
  <si>
    <t>603-130</t>
  </si>
  <si>
    <t xml:space="preserve">Набір свердл по металу Р6М5 з титановим покриттям з циліндричним хвостовиком 13 шт. 1,5-6,5мм </t>
  </si>
  <si>
    <t>603-131</t>
  </si>
  <si>
    <t xml:space="preserve">Набір свердл по металу Р6М5 з титановим покриттям з циліндричним хвостовиком 13 шт.  2,0-8,0мм </t>
  </si>
  <si>
    <t>603-190</t>
  </si>
  <si>
    <t xml:space="preserve">Набір свердл по металу Р6М5 з титановим покриттям з циліндричним хвостовиком 19 шт.1,0-10,0мм </t>
  </si>
  <si>
    <t>603-250</t>
  </si>
  <si>
    <t xml:space="preserve">Набір свердл по металу Р6М5 з титановим покриттям з циліндричним хвостовиком 25 шт.1,0-13,0мм </t>
  </si>
  <si>
    <t>Набір свердл по бетону з циліндричним хвостовиком</t>
  </si>
  <si>
    <t>490-500</t>
  </si>
  <si>
    <t>Набір свердл по бетону з циліндричним хвостовиком 5шт. ( 4,5,6,8,10мм)</t>
  </si>
  <si>
    <t>490-501</t>
  </si>
  <si>
    <t>Набір свердл по бетону у тубі з циліндричним хвостовиком 5шт. ( 4,5,6,8,10мм)</t>
  </si>
  <si>
    <t>070-006</t>
  </si>
  <si>
    <t>Набір свердл по бетону з хвостовиком SDS-plus ( 5,6,8x110- 6,8,10;12x160мм)</t>
  </si>
  <si>
    <t>070-007</t>
  </si>
  <si>
    <t>Набір свердл по бетону з циліндричним ( 5,6,8 мм) та SDS-plus хвостовиками  (6,8,10,12x160мм)</t>
  </si>
  <si>
    <t>Набір свердл по дереву з циліндричним хвостовиком</t>
  </si>
  <si>
    <t>450-100</t>
  </si>
  <si>
    <t>Набір свердл по дереву з циліндричним хвостовиком 5шт. (4, 5, 6, 8, 10 мм)</t>
  </si>
  <si>
    <t>450-200</t>
  </si>
  <si>
    <t>Набір свердл по дереву з циліндричним хвостовиком 8 шт. (3, 4, 5, 6, 7, 8, 9, 10 мм)</t>
  </si>
  <si>
    <t>470-100</t>
  </si>
  <si>
    <t xml:space="preserve">Набір корончатих фрез по дереву з циліндричним хвостовиком 8 шт. (51 - 102 мм)  </t>
  </si>
  <si>
    <t>470-110</t>
  </si>
  <si>
    <t xml:space="preserve">Набір корончатих фрез по дереву з циліндричним хвостовиком 11 шт. (19 - 63 мм)  </t>
  </si>
  <si>
    <t>470-200</t>
  </si>
  <si>
    <t>Набір свердл по дереву пір' ївих з циліндричним хвостовиком 6 шт. (10, 12, 16, 18, 20, 25 мм)</t>
  </si>
  <si>
    <t>470-300</t>
  </si>
  <si>
    <t>Набір фрез фігурних по дереву з циліндричним хвостовиком 12 шт.</t>
  </si>
  <si>
    <t xml:space="preserve">Коронка алмазна по склу </t>
  </si>
  <si>
    <t>485-006</t>
  </si>
  <si>
    <t>Коронка алмазна по склу 6 мм з циліндричним хвостовиком</t>
  </si>
  <si>
    <t>Свердло по склу та плитці з циліндричним хвостовиком</t>
  </si>
  <si>
    <t>480-004</t>
  </si>
  <si>
    <t>Свердло по склу та плитці 4 мм з циліндричним хвостовиком</t>
  </si>
  <si>
    <t>480-005</t>
  </si>
  <si>
    <t>Свердло по склу та плитці 5 мм з циліндричним хвостовиком</t>
  </si>
  <si>
    <t>480-006</t>
  </si>
  <si>
    <t>Свердло по склу та плитці 6 мм з циліндричним хвостовиком</t>
  </si>
  <si>
    <t>480-008</t>
  </si>
  <si>
    <t>Свердло по склу та плитці 8 мм з циліндричним хвостовиком</t>
  </si>
  <si>
    <t>480-010</t>
  </si>
  <si>
    <t>Свердло по склу та плитці 10 мм з циліндричним хвостовиком</t>
  </si>
  <si>
    <t>480-012</t>
  </si>
  <si>
    <t>Свердло по склу та плитці 12мм з циліндричним хвостовиком</t>
  </si>
  <si>
    <t>Фреза для петель з твердосплавною напайкою та циліндричним хвостовиком</t>
  </si>
  <si>
    <t xml:space="preserve">470-026 </t>
  </si>
  <si>
    <t>Фреза для петель з твердосплавною напайкою 26мм  з циліндричним хвостовиком</t>
  </si>
  <si>
    <t>470-030</t>
  </si>
  <si>
    <t>Фреза для петель з твердосплавною напайкою 30мм з циліндричним хвостовиком</t>
  </si>
  <si>
    <t>470-035</t>
  </si>
  <si>
    <t>Фреза для петель з твердосплавною напайкою 35мм з циліндричним хвостовиком</t>
  </si>
  <si>
    <t>470-050</t>
  </si>
  <si>
    <t>Набір фрез для петель з твердосплавною напайкою  з циліндричним хвостовиком 5шт. (15,20,25,30,35 мм)</t>
  </si>
  <si>
    <t>Фреза корончата по металу з циліндричним хвостовиком</t>
  </si>
  <si>
    <t>605-016</t>
  </si>
  <si>
    <t>Фреза корончата по металу 16 мм з циліндричним хвостовиком</t>
  </si>
  <si>
    <t>605-018</t>
  </si>
  <si>
    <t>Фреза корончата по металу 18 мм з циліндричним хвостовиком</t>
  </si>
  <si>
    <t>605-020</t>
  </si>
  <si>
    <t>Фреза корончата по металу 20 мм з циліндричним хвостовиком</t>
  </si>
  <si>
    <t>605-022</t>
  </si>
  <si>
    <t>Фреза корончата по металу 22 мм з циліндричним хвостовиком</t>
  </si>
  <si>
    <t>605-025</t>
  </si>
  <si>
    <t>Фреза корончата по металу 25 мм з циліндричним хвостовиком</t>
  </si>
  <si>
    <t>605-028</t>
  </si>
  <si>
    <t>Фреза корончата по металу 28 мм з циліндричним хвостовиком</t>
  </si>
  <si>
    <t>605-030</t>
  </si>
  <si>
    <t>Фреза корончата по металу 30 мм з циліндричним хвостовиком</t>
  </si>
  <si>
    <t>605-032</t>
  </si>
  <si>
    <t>Фреза корончата по металу 32 мм з циліндричним хвостовиком</t>
  </si>
  <si>
    <t>605-035</t>
  </si>
  <si>
    <t>Фреза корончата по металу 35 мм з циліндричним хвостовиком</t>
  </si>
  <si>
    <t>605-038</t>
  </si>
  <si>
    <t>Фреза корончата по металу 38 мм з циліндричним хвостовиком</t>
  </si>
  <si>
    <t>605-040</t>
  </si>
  <si>
    <t>Фреза корончата по металу 40 мм з циліндричним хвостовиком</t>
  </si>
  <si>
    <t>605-042</t>
  </si>
  <si>
    <t>Фреза корончата по металу 42 мм з циліндричним хвостовиком</t>
  </si>
  <si>
    <t>605-045</t>
  </si>
  <si>
    <t>Фреза корончата по металу 45 мм з циліндричним хвостовиком</t>
  </si>
  <si>
    <t>605-050</t>
  </si>
  <si>
    <t>Фреза корончата по металу 50 мм з циліндричним хвостовиком</t>
  </si>
  <si>
    <t>Фреза корончата біметалева з шестигранним хвостовиком</t>
  </si>
  <si>
    <t>610-019</t>
  </si>
  <si>
    <t>Фреза корончата 19 мм з шестигранним хвостовиком</t>
  </si>
  <si>
    <t>610-022</t>
  </si>
  <si>
    <t>Фреза корончата 22 мм з шестигранним хвостовиком</t>
  </si>
  <si>
    <t>610-024</t>
  </si>
  <si>
    <t>Фреза корончата 24 мм з шестигранним хвостовиком</t>
  </si>
  <si>
    <t>610-029</t>
  </si>
  <si>
    <t>Фреза корончата 29 мм з шестигранним хвостовиком</t>
  </si>
  <si>
    <t>610-032</t>
  </si>
  <si>
    <t>Фреза корончата 32 мм з шестигранним хвостовиком</t>
  </si>
  <si>
    <t>610-035</t>
  </si>
  <si>
    <t>Фреза корончата 35 мм з шестигранним хвостовиком</t>
  </si>
  <si>
    <t>610-041</t>
  </si>
  <si>
    <t>Фреза корончата 41 мм з шестигранним хвостовиком</t>
  </si>
  <si>
    <t>610-044</t>
  </si>
  <si>
    <t>Фреза корончата 44 мм з шестигранним хвостовиком</t>
  </si>
  <si>
    <t>610-051</t>
  </si>
  <si>
    <t>Фреза корончата 51 мм з шестигранним хвостовиком</t>
  </si>
  <si>
    <t>610-054</t>
  </si>
  <si>
    <t>Фреза корончата 54 мм з шестигранним хвостовиком</t>
  </si>
  <si>
    <t>610-060</t>
  </si>
  <si>
    <t>Фреза корончата 60 мм з шестигранним хвостовиком</t>
  </si>
  <si>
    <t>610-064</t>
  </si>
  <si>
    <t>Фреза корончата 64 мм з шестигранним хвостовиком</t>
  </si>
  <si>
    <t>610-067</t>
  </si>
  <si>
    <t>Фреза корончата 67 мм з шестигранним хвостовиком</t>
  </si>
  <si>
    <t>610-073</t>
  </si>
  <si>
    <t>Фреза корончата 73 мм з шестигранним хвостовиком</t>
  </si>
  <si>
    <t>610-078</t>
  </si>
  <si>
    <t>Фреза корончата 78 мм з шестигранним хвостовиком</t>
  </si>
  <si>
    <t>610-083</t>
  </si>
  <si>
    <t>Фреза корончата 83 мм з шестигранним хвостовиком</t>
  </si>
  <si>
    <t>610-095</t>
  </si>
  <si>
    <t>Фреза корончата 95 мм з шестигранним хвостовиком</t>
  </si>
  <si>
    <t>610-102</t>
  </si>
  <si>
    <t>Фреза корончата 102 мм з шестигранним хвостовиком</t>
  </si>
  <si>
    <t>Біти Насадки Подовжувачі</t>
  </si>
  <si>
    <t>701-025</t>
  </si>
  <si>
    <t>Насадка PH1*25мм, 1/4'', S2, ACR (10 шт у блістері)</t>
  </si>
  <si>
    <t>701-050</t>
  </si>
  <si>
    <t>Насадка PH1*50мм, 1/4'', S2, ACR (10 шт у блістері)</t>
  </si>
  <si>
    <t>701-265</t>
  </si>
  <si>
    <t>Насадка PH2*PH1*65мм, 1/4'', S2, ACR (10 шт у блістері)</t>
  </si>
  <si>
    <t>702-025</t>
  </si>
  <si>
    <t>Насадка PH2*25мм, 1/4'', S2, ACR (10 шт у блістері)</t>
  </si>
  <si>
    <t>702-050</t>
  </si>
  <si>
    <t>Насадка PH2*50мм, 1/4'', S2, ACR (10 шт у блістері)</t>
  </si>
  <si>
    <t>702-070</t>
  </si>
  <si>
    <t>Насадка PH2*70мм, 1/4'', S2, ACR (10 шт у блістері)</t>
  </si>
  <si>
    <t>702-090</t>
  </si>
  <si>
    <t>Насадка PH2*90мм, 1/4'', S2, ACR (10 шт у блістері)</t>
  </si>
  <si>
    <t>702-150</t>
  </si>
  <si>
    <t>Насадка  PH2*150мм, 1/4'', S2, ACR (10 шт у блістері)</t>
  </si>
  <si>
    <t>702-500</t>
  </si>
  <si>
    <t>Насадка  PH2*F6 50мм, 1/4'', S2, ACR (10 шт у блістері)</t>
  </si>
  <si>
    <t>702-502</t>
  </si>
  <si>
    <t>Насадка  PH2*PH2 65мм, 1/4'', S2, ACR (10 шт у блістері)</t>
  </si>
  <si>
    <t>702-656</t>
  </si>
  <si>
    <t>Насадка  PH2*PZ2*65, 1/4'', S2, ACR (10 шт у блістері)</t>
  </si>
  <si>
    <t>703-025</t>
  </si>
  <si>
    <t>Насадка PH3*25мм, 1/4'', S2, ACR (10 шт у блістері)</t>
  </si>
  <si>
    <t>703-050</t>
  </si>
  <si>
    <t>Насадка PH3*50мм, 1/4'', S2, ACR (10 шт у блістері)</t>
  </si>
  <si>
    <t>705-025</t>
  </si>
  <si>
    <t>Насадка PZ1*25мм, 1/4'', S2, ACR (10 шт у блістері)</t>
  </si>
  <si>
    <t>705-050</t>
  </si>
  <si>
    <t>Насадка PZ1*50мм, 1/4'', S2, ACR (10 шт у блістері)</t>
  </si>
  <si>
    <t>706-025</t>
  </si>
  <si>
    <t>Насадка PZ2*25мм, 1/4'', S2, ACR (10 шт у блістері)</t>
  </si>
  <si>
    <t>706-050</t>
  </si>
  <si>
    <t>Насадка PZ2*50мм, 1/4'', S2, ACR (10 шту блістері)</t>
  </si>
  <si>
    <t>707-025</t>
  </si>
  <si>
    <t>Насадка PZ3*25мм, 1/4'', S2, ACR (10 шт у блістері)</t>
  </si>
  <si>
    <t>707-050</t>
  </si>
  <si>
    <t>Насадка PZ3*50мм, 1/4'', S2, ACR (10 шт у блістері)</t>
  </si>
  <si>
    <t>708-010</t>
  </si>
  <si>
    <t>Насадка T10*25мм, 1/4'', S2, ACR (10 шт у блістері)</t>
  </si>
  <si>
    <t>708-015</t>
  </si>
  <si>
    <t>Насадка T15*25мм, 1/4'', S2, ACR (10 шт у блістері)</t>
  </si>
  <si>
    <t>708-020</t>
  </si>
  <si>
    <t>Насадка T20*25мм, 1/4'', S2, ACR (10 шт у блістері)</t>
  </si>
  <si>
    <t>708-025</t>
  </si>
  <si>
    <t>Насадка T25*25мм, 1/4'', S2, ACR (10 шт у блістері)</t>
  </si>
  <si>
    <t>708-030</t>
  </si>
  <si>
    <t>Насадка T30*25мм, 1/4'', S2, ACR (10 шт у блістері)</t>
  </si>
  <si>
    <t>708-040</t>
  </si>
  <si>
    <t>Насадка T40*25мм, 1/4'', S2, ACR (10 шт у блістері)</t>
  </si>
  <si>
    <t>711-025</t>
  </si>
  <si>
    <t>Насадка PH1*25мм з обмежувачем по гіпсокартону, 1/4'', S2, ACR</t>
  </si>
  <si>
    <t>711-050</t>
  </si>
  <si>
    <t>Насадка PH1*50мм з обмежувачем по гіпсокартону, 1/4'', S2, ACR</t>
  </si>
  <si>
    <t>712-025</t>
  </si>
  <si>
    <t>Насадка PH2*25мм з обмежувачем по гіпсокартону, 1/4'', S2, ACR</t>
  </si>
  <si>
    <t>712-050</t>
  </si>
  <si>
    <t>Насадка PH2*50мм з обмежувачем по гіпсокартону, 1/4'', S2, ACR</t>
  </si>
  <si>
    <t>709-006</t>
  </si>
  <si>
    <t>Насадка магнітна для саморізів М6х65мм, CRV (5 шт у блістері)</t>
  </si>
  <si>
    <t>709-008</t>
  </si>
  <si>
    <t>Насадка магнітна для саморізів М8х65мм, CRV (5 шт у блістері)</t>
  </si>
  <si>
    <t>709-010</t>
  </si>
  <si>
    <t>Насадка магнітна для саморізів М10х65мм, CRV (5 шт у блістері)</t>
  </si>
  <si>
    <t>709-012</t>
  </si>
  <si>
    <t>Насадка магнітна для саморізів М12х65мм, CRV (5 шт у блістері)</t>
  </si>
  <si>
    <t>709-013</t>
  </si>
  <si>
    <t>Насадка магнітна для саморізів М13х65мм, CRV (5 шт у блістері)</t>
  </si>
  <si>
    <t>710-425</t>
  </si>
  <si>
    <t>Насадка H4*25мм, 1/4'', S2 (10 шт у блістері)</t>
  </si>
  <si>
    <t>710-450</t>
  </si>
  <si>
    <t>Насадка H4*50мм, 1/4'', S2 (10 шт у блістері)</t>
  </si>
  <si>
    <t>720-060</t>
  </si>
  <si>
    <t xml:space="preserve">Подовжувач для насадок магнітний МП-60 </t>
  </si>
  <si>
    <t>720-075</t>
  </si>
  <si>
    <t>Подовжувач для насадок магнітний МП-75</t>
  </si>
  <si>
    <t>721-000</t>
  </si>
  <si>
    <t>Тримач магнітний (з фіксатором)  60мм.</t>
  </si>
  <si>
    <t>721-001</t>
  </si>
  <si>
    <t>Адаптер SDS plus / бітотримач</t>
  </si>
  <si>
    <t>490-600</t>
  </si>
  <si>
    <t>Насадка на пылесос универсальная (пылеуловитель)</t>
  </si>
  <si>
    <t>Пилки для електролобзика</t>
  </si>
  <si>
    <t>900-101</t>
  </si>
  <si>
    <t>Пилки для електролобзика  Т101AO HCS (5 шт.)</t>
  </si>
  <si>
    <t>900-102</t>
  </si>
  <si>
    <t>Пилки для електролобзика Т101В HCS (5 шт.)</t>
  </si>
  <si>
    <t>900-103</t>
  </si>
  <si>
    <t>Пилки для електролобзика T101BR HCS (5 шт.)</t>
  </si>
  <si>
    <t>900-104</t>
  </si>
  <si>
    <t>Пилки для електролобзика  T101D HCS (5 шт.)</t>
  </si>
  <si>
    <t>в наличии</t>
  </si>
  <si>
    <t>900-111</t>
  </si>
  <si>
    <t>Пилки для електролобзика  T111C HCS (5 шт.)</t>
  </si>
  <si>
    <t>900-118</t>
  </si>
  <si>
    <t>Пилки для електролобзика  T118A HSS (5 шт.)</t>
  </si>
  <si>
    <t>900-119</t>
  </si>
  <si>
    <t>Пилки для електролобзика  T119BO HCS (5 шт.)</t>
  </si>
  <si>
    <t>900-144</t>
  </si>
  <si>
    <t>Пилки для електролобзика  T144D HCS (5 шт.)</t>
  </si>
  <si>
    <t>900-244</t>
  </si>
  <si>
    <t>Пилки для електролобзика  T244D HCS (5 шт.)</t>
  </si>
  <si>
    <t>900-301</t>
  </si>
  <si>
    <t>Пилки для електролобзика T301CD HCS (5 шт.)</t>
  </si>
  <si>
    <t>900-344</t>
  </si>
  <si>
    <t>Пилки для електролобзика  T344D HCS (5 шт.)</t>
  </si>
  <si>
    <t>900-345</t>
  </si>
  <si>
    <t>Пилки для електролобзика  T345XF BIM (5 шт.)</t>
  </si>
  <si>
    <t>900-000</t>
  </si>
  <si>
    <t>Набір пилок лобзикових HCS 10 шт. (T101AO - 2 шт, T111C - 2 шт, T101BR - 2 шт, T101D - 2 шт., T101B - 2 шт.)</t>
  </si>
  <si>
    <t>Щітки</t>
  </si>
  <si>
    <t>901-025</t>
  </si>
  <si>
    <t>Щітка кистьова з рифленого дроту для дрилі, 25 мм.</t>
  </si>
  <si>
    <t>902-075</t>
  </si>
  <si>
    <t>Щітка радіальна з рифленого дроту з веденим штирем для дрилі, 75 мм.</t>
  </si>
  <si>
    <t>902-100</t>
  </si>
  <si>
    <t>Щітка радіальна з рифленого дроту з веденим штирем для дрилі, 100 мм.</t>
  </si>
  <si>
    <t>903-075</t>
  </si>
  <si>
    <t>Щітка чашевидна з крученого дроту з веденим штирем для дрилі, 75 мм.</t>
  </si>
  <si>
    <t>904-075</t>
  </si>
  <si>
    <t>Щітка чашевидна з рифленого дроту з веденим штирем для дрилі, 75 мм.</t>
  </si>
  <si>
    <t>905-125</t>
  </si>
  <si>
    <t>Щітка радіальна з рифленого дроту для КШМ, 125 мм.</t>
  </si>
  <si>
    <t>905-150</t>
  </si>
  <si>
    <t>Щітка радіальна з рифленого дроту для КШМ, 150 мм.</t>
  </si>
  <si>
    <t>906-125</t>
  </si>
  <si>
    <t>Щітка радіальна з поліаміду для КШМ, 125 мм.</t>
  </si>
  <si>
    <t>906-150</t>
  </si>
  <si>
    <t>Щітка радіальна з поліаміду для КШМ, 150 мм.</t>
  </si>
  <si>
    <t>907-065</t>
  </si>
  <si>
    <t>Щітка чашевидна з рифленого дроту для КШМ, 65 мм.</t>
  </si>
  <si>
    <t>907-075</t>
  </si>
  <si>
    <t>Щітка чашевидна з рифленого дроту для КШМ, 75 мм.</t>
  </si>
  <si>
    <t>907-100</t>
  </si>
  <si>
    <t>Щітка чашевидна з рифленого дроту для КШМ, 100 мм.</t>
  </si>
  <si>
    <t>907-125</t>
  </si>
  <si>
    <t>Щітка чашевидна з рифленого дроту для КШМ,125 мм.</t>
  </si>
  <si>
    <t>907-150</t>
  </si>
  <si>
    <t>Щітка чашевидна з рифленого дроту для УШМ, 150 мм.</t>
  </si>
  <si>
    <t>908-115</t>
  </si>
  <si>
    <t>Щітка конусна з рифленого дроту для КШМ, 115 мм.</t>
  </si>
  <si>
    <t>908-125</t>
  </si>
  <si>
    <t>Щітка конусна з рифленого дроту для КШМ, 125 мм.</t>
  </si>
  <si>
    <t>909-115</t>
  </si>
  <si>
    <t>Щітка конусна з крученого дроту для КШМ, 115 мм.</t>
  </si>
  <si>
    <t>909-125</t>
  </si>
  <si>
    <t>Щітка конусна з крученого дроту для КШМ, 125 мм.</t>
  </si>
  <si>
    <t>910-150</t>
  </si>
  <si>
    <t>Щітка радіальна з рифленого дроту для стаціонарних верстатів та КШМ із пластиковими адаптерами, 150 мм.</t>
  </si>
  <si>
    <t>910-200</t>
  </si>
  <si>
    <t>Щітка радіальна з рифленого дроту для стаціонарних верстатів та КШМ із пластиковими адаптерами, 200 мм.</t>
  </si>
  <si>
    <t>911-065</t>
  </si>
  <si>
    <t>Щітка чашевидна з крученого дроту для КШМ, 65 мм.</t>
  </si>
  <si>
    <t>911-075</t>
  </si>
  <si>
    <t>Щітка чашевидна з крученого дроту для КШМ, 75 мм.</t>
  </si>
  <si>
    <t>911-100</t>
  </si>
  <si>
    <t>Щітка чашевидна з крученого дроту для КШМ, 100 мм.</t>
  </si>
  <si>
    <t>911-125</t>
  </si>
  <si>
    <t>Щітка чашевидна з крученого дроту для КШМ, 125 мм.</t>
  </si>
  <si>
    <t>911-150</t>
  </si>
  <si>
    <t>Щітка чашевидна з крученого дроту для КШМ, 150 мм.</t>
  </si>
  <si>
    <t>913-075</t>
  </si>
  <si>
    <t>Щітка чашевидна з крученого дроту з кільцем для КШМ, 75 мм.</t>
  </si>
  <si>
    <t>914-115</t>
  </si>
  <si>
    <t>Щітка радіальна з крученого дроту для КШМ, 115 мм.</t>
  </si>
  <si>
    <t>914-125</t>
  </si>
  <si>
    <t>Щітка радіальна з крученого дроту для КШМ, 125 мм.</t>
  </si>
  <si>
    <t>914-150</t>
  </si>
  <si>
    <t>Щітка радіальна з крученого дроту для КШМ, 150 мм.</t>
  </si>
  <si>
    <t>915-001</t>
  </si>
  <si>
    <t xml:space="preserve">Щітка ручна з рифленого дроту </t>
  </si>
  <si>
    <t>915-005</t>
  </si>
  <si>
    <t xml:space="preserve">Набір із 3-х щіток із рифленого дроту для дрилі </t>
  </si>
  <si>
    <t>915-006</t>
  </si>
  <si>
    <t>Набір із 3-х щіток для дрилі та ручної обробки</t>
  </si>
  <si>
    <t>915-007</t>
  </si>
  <si>
    <t>Набір із 5-ти радіальних щіток для дрилі</t>
  </si>
  <si>
    <t>Відрізні круги по металу</t>
  </si>
  <si>
    <t>651-512</t>
  </si>
  <si>
    <t>Відрізний круг по металу 115x1.2x22.23 мм</t>
  </si>
  <si>
    <t>651-516</t>
  </si>
  <si>
    <t>Відрізний круг по металу 115x1.6x22.23 мм</t>
  </si>
  <si>
    <t>651-520</t>
  </si>
  <si>
    <t>Відрізний круг по металу 115x2.0x22.23 мм</t>
  </si>
  <si>
    <t>652-510</t>
  </si>
  <si>
    <t>Відрізний круг по металу 125x1.0x22.23 мм</t>
  </si>
  <si>
    <t>652-512</t>
  </si>
  <si>
    <t>Відрізний круг по металу 125x1.2x22.23 мм</t>
  </si>
  <si>
    <t>652-516</t>
  </si>
  <si>
    <t>Відрізний круг по металу 125x1.6x22.23 мм</t>
  </si>
  <si>
    <t>652-520</t>
  </si>
  <si>
    <t>Відрізний круг по металу 125x2.0x22.23 мм</t>
  </si>
  <si>
    <t>655-016</t>
  </si>
  <si>
    <t>Відрізний круг по металу 150x1.6x22.23 мм</t>
  </si>
  <si>
    <t>655-020</t>
  </si>
  <si>
    <t>Відрізний круг по металу 150x2.0x22.23 мм</t>
  </si>
  <si>
    <t>658-016</t>
  </si>
  <si>
    <t>Відрізний круг по металу 180x1.6x22.23 мм</t>
  </si>
  <si>
    <t>658-020</t>
  </si>
  <si>
    <t>Відрізний круг по металу 180x2.0x22.23 мм</t>
  </si>
  <si>
    <t>653-016</t>
  </si>
  <si>
    <t>Відрізний круг по металу 230x1.6x22.23 мм</t>
  </si>
  <si>
    <t>653-020</t>
  </si>
  <si>
    <t>Відрізний круг по металу 230x2.0x22.23 мм</t>
  </si>
  <si>
    <t>653-025</t>
  </si>
  <si>
    <t>Відрізний круг по металу 230x2.5x22.23 мм</t>
  </si>
  <si>
    <t>659-030</t>
  </si>
  <si>
    <t>Відрізний круг по металу 305x3x32 мм</t>
  </si>
  <si>
    <t>659-035</t>
  </si>
  <si>
    <t>Відрізний круг по металу 350x3,5x25.4 мм</t>
  </si>
  <si>
    <t>Шліфувальні круги по металу</t>
  </si>
  <si>
    <t>661-156</t>
  </si>
  <si>
    <t>Шліфувальний круг по металу 115x6,0x22.23 мм</t>
  </si>
  <si>
    <t>661-256</t>
  </si>
  <si>
    <t>Шліфувальний круг по металу 125x6,0x22.23 мм</t>
  </si>
  <si>
    <t>661-506</t>
  </si>
  <si>
    <t>Шліфувальний круг по металу 150x6,0x22.23 мм</t>
  </si>
  <si>
    <t>661-806</t>
  </si>
  <si>
    <t>Шліфувальний круг по металу 180x6,0x22.23 мм</t>
  </si>
  <si>
    <t>662-306</t>
  </si>
  <si>
    <t>Шліфувальний круг по металу 230x6.0x22.23 мм</t>
  </si>
  <si>
    <t>Круг пелюстковий торцевий</t>
  </si>
  <si>
    <t>625-036</t>
  </si>
  <si>
    <t>Круг пелюстковий торцевий, 125X22 - СР36</t>
  </si>
  <si>
    <t>625-040</t>
  </si>
  <si>
    <t>Круг пелюстковий торцевий, 125X22 - СР40</t>
  </si>
  <si>
    <t>625-060</t>
  </si>
  <si>
    <t>Круг пелюстковий торцевий, 125X22 - СР60</t>
  </si>
  <si>
    <t>625-080</t>
  </si>
  <si>
    <t>Круг пелюстковий торцевий, 125X22 - СР80</t>
  </si>
  <si>
    <t>625-100</t>
  </si>
  <si>
    <t>Круг пелюстковий торцевий, 125X22 - СР100</t>
  </si>
  <si>
    <t>625-120</t>
  </si>
  <si>
    <t>Круг пелюстковий торцевий, 125X22 - СР120</t>
  </si>
  <si>
    <t>Набір стрічок шліфувальних нескінченних</t>
  </si>
  <si>
    <t>755-024</t>
  </si>
  <si>
    <t>Набір стрічок шліфувальних нескінченних 75*457, P24 (10шт.)</t>
  </si>
  <si>
    <t>755-036</t>
  </si>
  <si>
    <t>Набір стрічок шліфувальних нескінченних 75*457, P36 (10шт.)</t>
  </si>
  <si>
    <t>755-040</t>
  </si>
  <si>
    <t>Набір стрічок шліфувальних нескінченних 75*457, P40 (10шт.)</t>
  </si>
  <si>
    <t>755-060</t>
  </si>
  <si>
    <t>Набір стрічок шліфувальних нескінченних 75*457, P60 (10шт.)</t>
  </si>
  <si>
    <t>755-080</t>
  </si>
  <si>
    <t>Набір стрічок шліфувальних нескінченних 75*457, P80 (10шт.)</t>
  </si>
  <si>
    <t>755-100</t>
  </si>
  <si>
    <t>Набір стрічок шліфувальних нескінченних 75*457, P100 (10шт.)</t>
  </si>
  <si>
    <t>755-120</t>
  </si>
  <si>
    <t>Набір стрічок шліфувальних нескінченних 75*457, P120 (10шт.)</t>
  </si>
  <si>
    <t>755-150</t>
  </si>
  <si>
    <t>Набір стрічок шліфувальних нескінченних 75*457, P150 (10шт.)</t>
  </si>
  <si>
    <t>755-180</t>
  </si>
  <si>
    <t>Набір стрічок шліфувальних нескінченних 75*457, P180 (10шт.)</t>
  </si>
  <si>
    <t>755-220</t>
  </si>
  <si>
    <t>Набір стрічок шліфувальних нескінченних 75*457, P220 (10шт.)</t>
  </si>
  <si>
    <t>755-240</t>
  </si>
  <si>
    <t>Набір стрічок шліфувальних нескінченних 75*457, P240 (10шт.)</t>
  </si>
  <si>
    <t>Набір шліфувальних кругів  без отворів, самозачіпні</t>
  </si>
  <si>
    <t>782-024</t>
  </si>
  <si>
    <t>Набір шліфувальних кругів  без отворів, самозачіпні 125мм P24 (10шт.)</t>
  </si>
  <si>
    <t>782-036</t>
  </si>
  <si>
    <t>Набір шліфувальних кругів  без отворів, самозачіпні 125мм P36 (10шт.)</t>
  </si>
  <si>
    <t>782-040</t>
  </si>
  <si>
    <t>Набір шліфувальних кругів  без отворів, самозачіпні 125мм P40 (10шт.)</t>
  </si>
  <si>
    <t>782-060</t>
  </si>
  <si>
    <t>Набір шліфувальних кругів  без отворів, самозачіпні 125мм P60 (10шт.)</t>
  </si>
  <si>
    <t>782-080</t>
  </si>
  <si>
    <t>Набір шліфувальних кругів  без отворів, самозачіпні 125мм P80 (10шт.)</t>
  </si>
  <si>
    <t>782-100</t>
  </si>
  <si>
    <t>Набір шліфувальних кругів  без отворів, самозачіпні125мм P100 (10шт.)</t>
  </si>
  <si>
    <t>782-120</t>
  </si>
  <si>
    <t>Набір шліфувальних кругів  без отворів, самозачіпні 125мм P120 (10шт.)</t>
  </si>
  <si>
    <t>782-150</t>
  </si>
  <si>
    <t>Набір шліфувальних кругів  без отворів, самозачіпні 125мм P150 (10шт.)</t>
  </si>
  <si>
    <t>782-180</t>
  </si>
  <si>
    <t>Набір шліфувальних кругів  без отворів, самозачіпні 125мм P180 (10шт.)</t>
  </si>
  <si>
    <t>782-220</t>
  </si>
  <si>
    <t>Набір шліфувальних кругів  без отворів, самозачіпні 125мм P220 (10шт.)</t>
  </si>
  <si>
    <t>782-240</t>
  </si>
  <si>
    <t>Набір шліфувальних кругів  без отворів, самозачіпні 125мм P240 (10шт.)</t>
  </si>
  <si>
    <t>782-320</t>
  </si>
  <si>
    <t>Набір шліфувальних кругів  без отворів, самозачіпні 125мм P320 (10шт.)</t>
  </si>
  <si>
    <t>782-400</t>
  </si>
  <si>
    <t>Набір шліфувальних кругів  без отворів, самозачіпні 125мм P400 (10шт.)</t>
  </si>
  <si>
    <t>Набір сіток абразивних</t>
  </si>
  <si>
    <t>801-040</t>
  </si>
  <si>
    <t>Набір сіток абразивних 115мм*280м P40 (10 шт.)</t>
  </si>
  <si>
    <t>801-060</t>
  </si>
  <si>
    <t>Набір сіток абразивних 115мм*280м P60 (10 шт.)</t>
  </si>
  <si>
    <t>801-080</t>
  </si>
  <si>
    <t>Набір сіток абразивних 115мм*280м P80 (10 шт.)</t>
  </si>
  <si>
    <t>801-100</t>
  </si>
  <si>
    <t>Набір сіток абразивних 115мм*280м P100 (10 шт.)</t>
  </si>
  <si>
    <t>801-120</t>
  </si>
  <si>
    <t>Набір сіток абразивних 115мм*280м P120 (10 шт.)</t>
  </si>
  <si>
    <t>801-150</t>
  </si>
  <si>
    <t xml:space="preserve">Набір сіток абразивних 115мм*280м P150 (10 шт.) </t>
  </si>
  <si>
    <t>801-180</t>
  </si>
  <si>
    <t xml:space="preserve">Набір сіток абразивних 115мм*280м P180 (10 шт.) </t>
  </si>
  <si>
    <t>801-220</t>
  </si>
  <si>
    <t xml:space="preserve">Набір сіток абразивних 115мм*280м P220 (10 шт.) </t>
  </si>
  <si>
    <t>801-240</t>
  </si>
  <si>
    <t xml:space="preserve">Набір сіток абразивних 115мм*280м P240 (10 шт.) </t>
  </si>
  <si>
    <t>801-320</t>
  </si>
  <si>
    <t xml:space="preserve">Набір сіток абразивних 115мм*280м P320 (10 шт.) </t>
  </si>
  <si>
    <t>Пила дискова з твердосплавними пластинами по дереву</t>
  </si>
  <si>
    <t>811-111</t>
  </si>
  <si>
    <t>Пила дискова 115×22,23 мм з 24 твердосплавними пластинами</t>
  </si>
  <si>
    <t>811-411</t>
  </si>
  <si>
    <t>Пила дискова 115×22,23 мм з 40 твердосплавними пластинами</t>
  </si>
  <si>
    <t>811-112</t>
  </si>
  <si>
    <t>Пила дискова 125×22,23 мм з 24 твердосплавними пластинами</t>
  </si>
  <si>
    <t>811-412</t>
  </si>
  <si>
    <t>Пила дискова 125×22,23 мм з 40 твердосплавними пластинами</t>
  </si>
  <si>
    <t>811-115</t>
  </si>
  <si>
    <t>Пила дискова 150×22,23 мм з 24 твердосплавними пластинами</t>
  </si>
  <si>
    <t>811-215</t>
  </si>
  <si>
    <t>Пила дискова 150×22,23 мм з 30 твердосплавними пластинами</t>
  </si>
  <si>
    <t>811-018</t>
  </si>
  <si>
    <t>Пила дискова 180×22,23 мм з 21 твердосплавними пластинами</t>
  </si>
  <si>
    <t>813-018</t>
  </si>
  <si>
    <t>Пила дискова 180×32 мм з 21 твердосплавними пластинами</t>
  </si>
  <si>
    <t>811-218</t>
  </si>
  <si>
    <t>Пила дискова 180×22,23 мм з 30 твердосплавними пластинами</t>
  </si>
  <si>
    <t>813-218</t>
  </si>
  <si>
    <t>Пила дискова 180×32 мм з 30 твердосплавними пластинами</t>
  </si>
  <si>
    <t>810-018</t>
  </si>
  <si>
    <t>Пила дискова 185×20 мм з 20 твердосплавними пластинами</t>
  </si>
  <si>
    <t>813-120</t>
  </si>
  <si>
    <t>Пила дискова 200×32 мм з 24 твердосплавними пластинами</t>
  </si>
  <si>
    <t>813-420</t>
  </si>
  <si>
    <t>Пила дискова 200×32 мм з 40 твердосплавними пластинами</t>
  </si>
  <si>
    <t>812-120</t>
  </si>
  <si>
    <t>Пила дискова 205×30 мм з 24 твердосплавними пластинами</t>
  </si>
  <si>
    <t>812-121</t>
  </si>
  <si>
    <t>Пила дискова 210×30 мм з 24 твердосплавними пластинами</t>
  </si>
  <si>
    <t>811-423</t>
  </si>
  <si>
    <t>Пила дискова 230×22,23 мм з 40 твердосплавними пластинами</t>
  </si>
  <si>
    <t>811-723</t>
  </si>
  <si>
    <t>Пила дискова 230×22,23 мм з 60 твердосплавними пластинами</t>
  </si>
  <si>
    <t>811-923</t>
  </si>
  <si>
    <t>Пила дискова 230×22,23 мм з 80 твердосплавними пластинами</t>
  </si>
  <si>
    <t>813-425</t>
  </si>
  <si>
    <t>Пила дискова 250×32 мм з 40 твердосплавними пластинами</t>
  </si>
  <si>
    <t>813-725</t>
  </si>
  <si>
    <t>Пила дискова 250×32 мм з 60 твердосплавними пластинами</t>
  </si>
  <si>
    <t>813-530</t>
  </si>
  <si>
    <t>Пила дискова 300×32 мм з 48 твердосплавними пластинами</t>
  </si>
  <si>
    <t>813-730</t>
  </si>
  <si>
    <t>Пила дискова 300×32 мм з 60 твердосплавними пластинами</t>
  </si>
  <si>
    <t>813-335</t>
  </si>
  <si>
    <t>Пила дискова 350×32 мм з 36 твердосплавними пластинами</t>
  </si>
  <si>
    <t>813-635</t>
  </si>
  <si>
    <t>Пила дискова 350×32 мм з 56 твердосплавними пластинами</t>
  </si>
  <si>
    <t>814-440</t>
  </si>
  <si>
    <t>Пила дискова 400×50 мм з 40 твердосплавними пластинами</t>
  </si>
  <si>
    <t>813-840</t>
  </si>
  <si>
    <t>Пила дискова 400×32 мм з 72 твердосплавними пластинами</t>
  </si>
  <si>
    <t>814-550</t>
  </si>
  <si>
    <t>Пила дискова 500×50 мм з 48 твердосплавними пластинами</t>
  </si>
  <si>
    <t>814-850</t>
  </si>
  <si>
    <t>Пила дискова 500×50 мм з 72 твердосплавними пластинами</t>
  </si>
  <si>
    <t>Круги алмазні</t>
  </si>
  <si>
    <t>Сегментні</t>
  </si>
  <si>
    <t>831-115</t>
  </si>
  <si>
    <t>Круг алмазний відрізний сегментний 115 мм</t>
  </si>
  <si>
    <t>831-125</t>
  </si>
  <si>
    <t>Круг алмазний відрізний сегментний 125 мм</t>
  </si>
  <si>
    <t>831-150</t>
  </si>
  <si>
    <t>Круг алмазний відрізний сегментний 150 мм</t>
  </si>
  <si>
    <t>831-180</t>
  </si>
  <si>
    <t>Круг алмазний відрізний сегментний 180 мм</t>
  </si>
  <si>
    <t>831-230</t>
  </si>
  <si>
    <t>Круг алмазний відрізний сегментний 230 мм</t>
  </si>
  <si>
    <t>Для плитки</t>
  </si>
  <si>
    <t>841-115</t>
  </si>
  <si>
    <t>Круг алмазний відрізний для плитки 115 мм</t>
  </si>
  <si>
    <t>841-125</t>
  </si>
  <si>
    <t>Круг алмазний відрізний для плитки 125 мм</t>
  </si>
  <si>
    <t>841-150</t>
  </si>
  <si>
    <t>Круг алмазний відрізний для плитки 150 мм</t>
  </si>
  <si>
    <t>841-180</t>
  </si>
  <si>
    <t>Круг алмазний відрізний для плитки 180 мм</t>
  </si>
  <si>
    <t>841-230</t>
  </si>
  <si>
    <t>Круг алмазний відрізний для плитки 230 мм</t>
  </si>
  <si>
    <t>Турбохвиля</t>
  </si>
  <si>
    <t>821-115</t>
  </si>
  <si>
    <t>Круг алмазний відрізний турбохвиля 115 мм</t>
  </si>
  <si>
    <t>821-125</t>
  </si>
  <si>
    <t>Круг алмазний відрізний турбохвиля 125 мм</t>
  </si>
  <si>
    <t>821-150</t>
  </si>
  <si>
    <t>Круг алмазний відрізний турбохвиля 150 мм</t>
  </si>
  <si>
    <t>821-180</t>
  </si>
  <si>
    <t>Круг алмазний відрізний турбохвиля 180 мм</t>
  </si>
  <si>
    <t>821-230</t>
  </si>
  <si>
    <t>Круг алмазний відрізний турбохвиля 230 мм</t>
  </si>
  <si>
    <t>* - Оплата здійснюється в гривнях за комерційним курсом долара США на момент оплати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</si>
</sst>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DD/MM/YY\ HH:MM"/>
    <numFmt numFmtId="167" formatCode="0"/>
    <numFmt numFmtId="168" formatCode="0.000"/>
    <numFmt numFmtId="169" formatCode="0.00"/>
  </numFmts>
  <fonts count="1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1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21" borderId="3" applyNumberFormat="0" applyAlignment="0" applyProtection="0"/>
    <xf numFmtId="164" fontId="8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9" fillId="3" borderId="0" applyNumberFormat="0" applyBorder="0" applyAlignment="0" applyProtection="0"/>
    <xf numFmtId="164" fontId="0" fillId="23" borderId="4" applyNumberFormat="0" applyAlignment="0" applyProtection="0"/>
    <xf numFmtId="164" fontId="10" fillId="4" borderId="0" applyNumberFormat="0" applyBorder="0" applyAlignment="0" applyProtection="0"/>
    <xf numFmtId="164" fontId="1" fillId="0" borderId="0">
      <alignment/>
      <protection/>
    </xf>
  </cellStyleXfs>
  <cellXfs count="116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11" fillId="0" borderId="0" xfId="0" applyNumberFormat="1" applyFont="1" applyFill="1" applyBorder="1" applyAlignment="1">
      <alignment horizontal="left" vertical="top"/>
    </xf>
    <xf numFmtId="164" fontId="12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center" vertical="center"/>
    </xf>
    <xf numFmtId="164" fontId="13" fillId="20" borderId="5" xfId="0" applyFont="1" applyFill="1" applyBorder="1" applyAlignment="1">
      <alignment horizontal="center"/>
    </xf>
    <xf numFmtId="164" fontId="13" fillId="20" borderId="5" xfId="0" applyFont="1" applyFill="1" applyBorder="1" applyAlignment="1">
      <alignment horizontal="center" wrapText="1"/>
    </xf>
    <xf numFmtId="164" fontId="13" fillId="20" borderId="6" xfId="0" applyFont="1" applyFill="1" applyBorder="1" applyAlignment="1">
      <alignment horizontal="center" wrapText="1"/>
    </xf>
    <xf numFmtId="164" fontId="14" fillId="20" borderId="5" xfId="0" applyNumberFormat="1" applyFont="1" applyFill="1" applyBorder="1" applyAlignment="1">
      <alignment horizontal="center" wrapText="1"/>
    </xf>
    <xf numFmtId="164" fontId="13" fillId="21" borderId="7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5" fontId="13" fillId="0" borderId="0" xfId="0" applyNumberFormat="1" applyFont="1" applyBorder="1" applyAlignment="1">
      <alignment/>
    </xf>
    <xf numFmtId="164" fontId="13" fillId="17" borderId="5" xfId="0" applyNumberFormat="1" applyFont="1" applyFill="1" applyBorder="1" applyAlignment="1">
      <alignment/>
    </xf>
    <xf numFmtId="164" fontId="13" fillId="0" borderId="7" xfId="0" applyNumberFormat="1" applyFont="1" applyBorder="1" applyAlignment="1">
      <alignment/>
    </xf>
    <xf numFmtId="164" fontId="13" fillId="20" borderId="6" xfId="0" applyFont="1" applyFill="1" applyBorder="1" applyAlignment="1">
      <alignment horizontal="center"/>
    </xf>
    <xf numFmtId="164" fontId="13" fillId="20" borderId="5" xfId="0" applyNumberFormat="1" applyFont="1" applyFill="1" applyBorder="1" applyAlignment="1">
      <alignment horizontal="center"/>
    </xf>
    <xf numFmtId="164" fontId="15" fillId="21" borderId="7" xfId="0" applyFont="1" applyFill="1" applyBorder="1" applyAlignment="1">
      <alignment/>
    </xf>
    <xf numFmtId="164" fontId="15" fillId="0" borderId="0" xfId="0" applyFont="1" applyAlignment="1">
      <alignment/>
    </xf>
    <xf numFmtId="164" fontId="15" fillId="0" borderId="5" xfId="0" applyFont="1" applyBorder="1" applyAlignment="1">
      <alignment/>
    </xf>
    <xf numFmtId="165" fontId="15" fillId="24" borderId="5" xfId="0" applyNumberFormat="1" applyFont="1" applyFill="1" applyBorder="1" applyAlignment="1">
      <alignment/>
    </xf>
    <xf numFmtId="164" fontId="15" fillId="0" borderId="6" xfId="0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15" fillId="0" borderId="7" xfId="0" applyNumberFormat="1" applyFont="1" applyFill="1" applyBorder="1" applyAlignment="1">
      <alignment horizontal="center" vertical="center" wrapText="1"/>
    </xf>
    <xf numFmtId="164" fontId="15" fillId="24" borderId="8" xfId="0" applyFont="1" applyFill="1" applyBorder="1" applyAlignment="1">
      <alignment/>
    </xf>
    <xf numFmtId="164" fontId="15" fillId="24" borderId="5" xfId="0" applyFont="1" applyFill="1" applyBorder="1" applyAlignment="1">
      <alignment/>
    </xf>
    <xf numFmtId="164" fontId="15" fillId="24" borderId="6" xfId="0" applyFont="1" applyFill="1" applyBorder="1" applyAlignment="1">
      <alignment/>
    </xf>
    <xf numFmtId="164" fontId="15" fillId="24" borderId="5" xfId="0" applyNumberFormat="1" applyFont="1" applyFill="1" applyBorder="1" applyAlignment="1">
      <alignment/>
    </xf>
    <xf numFmtId="164" fontId="13" fillId="20" borderId="5" xfId="0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0" fillId="0" borderId="0" xfId="0" applyFill="1" applyAlignment="1">
      <alignment/>
    </xf>
    <xf numFmtId="164" fontId="15" fillId="22" borderId="8" xfId="0" applyFont="1" applyFill="1" applyBorder="1" applyAlignment="1">
      <alignment/>
    </xf>
    <xf numFmtId="164" fontId="15" fillId="0" borderId="5" xfId="0" applyFont="1" applyFill="1" applyBorder="1" applyAlignment="1">
      <alignment/>
    </xf>
    <xf numFmtId="164" fontId="15" fillId="22" borderId="5" xfId="0" applyFont="1" applyFill="1" applyBorder="1" applyAlignment="1">
      <alignment/>
    </xf>
    <xf numFmtId="165" fontId="15" fillId="0" borderId="5" xfId="0" applyNumberFormat="1" applyFont="1" applyBorder="1" applyAlignment="1">
      <alignment vertical="center" wrapText="1"/>
    </xf>
    <xf numFmtId="165" fontId="15" fillId="24" borderId="7" xfId="0" applyNumberFormat="1" applyFont="1" applyFill="1" applyBorder="1" applyAlignment="1">
      <alignment/>
    </xf>
    <xf numFmtId="164" fontId="15" fillId="0" borderId="7" xfId="0" applyFont="1" applyBorder="1" applyAlignment="1">
      <alignment/>
    </xf>
    <xf numFmtId="164" fontId="13" fillId="21" borderId="6" xfId="0" applyFont="1" applyFill="1" applyBorder="1" applyAlignment="1">
      <alignment horizontal="center"/>
    </xf>
    <xf numFmtId="164" fontId="13" fillId="21" borderId="5" xfId="0" applyNumberFormat="1" applyFont="1" applyFill="1" applyBorder="1" applyAlignment="1">
      <alignment horizontal="center"/>
    </xf>
    <xf numFmtId="164" fontId="15" fillId="24" borderId="0" xfId="0" applyFont="1" applyFill="1" applyAlignment="1">
      <alignment/>
    </xf>
    <xf numFmtId="167" fontId="15" fillId="24" borderId="5" xfId="0" applyNumberFormat="1" applyFont="1" applyFill="1" applyBorder="1" applyAlignment="1">
      <alignment/>
    </xf>
    <xf numFmtId="165" fontId="15" fillId="24" borderId="7" xfId="0" applyNumberFormat="1" applyFont="1" applyFill="1" applyBorder="1" applyAlignment="1">
      <alignment vertical="center" wrapText="1"/>
    </xf>
    <xf numFmtId="164" fontId="13" fillId="20" borderId="9" xfId="0" applyFont="1" applyFill="1" applyBorder="1" applyAlignment="1">
      <alignment horizontal="center"/>
    </xf>
    <xf numFmtId="164" fontId="13" fillId="20" borderId="10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left"/>
    </xf>
    <xf numFmtId="164" fontId="15" fillId="0" borderId="8" xfId="0" applyFont="1" applyBorder="1" applyAlignment="1">
      <alignment/>
    </xf>
    <xf numFmtId="165" fontId="15" fillId="24" borderId="8" xfId="0" applyNumberFormat="1" applyFont="1" applyFill="1" applyBorder="1" applyAlignment="1">
      <alignment/>
    </xf>
    <xf numFmtId="164" fontId="15" fillId="0" borderId="12" xfId="0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5" fillId="0" borderId="13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Border="1" applyAlignment="1">
      <alignment/>
    </xf>
    <xf numFmtId="165" fontId="15" fillId="24" borderId="0" xfId="0" applyNumberFormat="1" applyFont="1" applyFill="1" applyBorder="1" applyAlignment="1">
      <alignment/>
    </xf>
    <xf numFmtId="168" fontId="15" fillId="24" borderId="0" xfId="0" applyNumberFormat="1" applyFont="1" applyFill="1" applyAlignment="1">
      <alignment/>
    </xf>
    <xf numFmtId="164" fontId="15" fillId="0" borderId="6" xfId="0" applyFont="1" applyFill="1" applyBorder="1" applyAlignment="1">
      <alignment/>
    </xf>
    <xf numFmtId="164" fontId="15" fillId="0" borderId="5" xfId="0" applyNumberFormat="1" applyFont="1" applyFill="1" applyBorder="1" applyAlignment="1">
      <alignment/>
    </xf>
    <xf numFmtId="167" fontId="15" fillId="0" borderId="5" xfId="0" applyNumberFormat="1" applyFont="1" applyFill="1" applyBorder="1" applyAlignment="1">
      <alignment vertical="center" wrapText="1"/>
    </xf>
    <xf numFmtId="164" fontId="15" fillId="0" borderId="0" xfId="0" applyFont="1" applyFill="1" applyAlignment="1">
      <alignment/>
    </xf>
    <xf numFmtId="164" fontId="15" fillId="0" borderId="0" xfId="0" applyFont="1" applyFill="1" applyBorder="1" applyAlignment="1">
      <alignment/>
    </xf>
    <xf numFmtId="168" fontId="15" fillId="0" borderId="6" xfId="0" applyNumberFormat="1" applyFont="1" applyFill="1" applyBorder="1" applyAlignment="1">
      <alignment/>
    </xf>
    <xf numFmtId="165" fontId="15" fillId="24" borderId="6" xfId="0" applyNumberFormat="1" applyFont="1" applyFill="1" applyBorder="1" applyAlignment="1">
      <alignment/>
    </xf>
    <xf numFmtId="167" fontId="15" fillId="0" borderId="6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/>
    </xf>
    <xf numFmtId="165" fontId="15" fillId="22" borderId="5" xfId="0" applyNumberFormat="1" applyFont="1" applyFill="1" applyBorder="1" applyAlignment="1">
      <alignment/>
    </xf>
    <xf numFmtId="164" fontId="0" fillId="0" borderId="5" xfId="0" applyFon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6" xfId="0" applyBorder="1" applyAlignment="1">
      <alignment/>
    </xf>
    <xf numFmtId="164" fontId="1" fillId="0" borderId="5" xfId="0" applyFont="1" applyBorder="1" applyAlignment="1">
      <alignment/>
    </xf>
    <xf numFmtId="165" fontId="15" fillId="0" borderId="5" xfId="0" applyNumberFormat="1" applyFont="1" applyFill="1" applyBorder="1" applyAlignment="1">
      <alignment/>
    </xf>
    <xf numFmtId="164" fontId="15" fillId="0" borderId="6" xfId="0" applyNumberFormat="1" applyFont="1" applyBorder="1" applyAlignment="1">
      <alignment/>
    </xf>
    <xf numFmtId="164" fontId="15" fillId="0" borderId="5" xfId="0" applyNumberFormat="1" applyFont="1" applyFill="1" applyBorder="1" applyAlignment="1">
      <alignment horizontal="center" vertical="center" wrapText="1"/>
    </xf>
    <xf numFmtId="164" fontId="13" fillId="20" borderId="0" xfId="0" applyFont="1" applyFill="1" applyBorder="1" applyAlignment="1">
      <alignment/>
    </xf>
    <xf numFmtId="165" fontId="15" fillId="22" borderId="6" xfId="0" applyNumberFormat="1" applyFont="1" applyFill="1" applyBorder="1" applyAlignment="1">
      <alignment/>
    </xf>
    <xf numFmtId="164" fontId="0" fillId="0" borderId="5" xfId="0" applyBorder="1" applyAlignment="1">
      <alignment/>
    </xf>
    <xf numFmtId="165" fontId="0" fillId="24" borderId="5" xfId="0" applyNumberFormat="1" applyFill="1" applyBorder="1" applyAlignment="1">
      <alignment/>
    </xf>
    <xf numFmtId="167" fontId="0" fillId="0" borderId="6" xfId="0" applyNumberFormat="1" applyFont="1" applyFill="1" applyBorder="1" applyAlignment="1">
      <alignment horizontal="center" vertical="center" wrapText="1"/>
    </xf>
    <xf numFmtId="164" fontId="13" fillId="20" borderId="14" xfId="0" applyFont="1" applyFill="1" applyBorder="1" applyAlignment="1">
      <alignment/>
    </xf>
    <xf numFmtId="164" fontId="15" fillId="0" borderId="5" xfId="0" applyFont="1" applyBorder="1" applyAlignment="1">
      <alignment wrapText="1"/>
    </xf>
    <xf numFmtId="164" fontId="13" fillId="20" borderId="5" xfId="0" applyNumberFormat="1" applyFont="1" applyFill="1" applyBorder="1" applyAlignment="1">
      <alignment horizontal="center" wrapText="1"/>
    </xf>
    <xf numFmtId="164" fontId="13" fillId="20" borderId="15" xfId="0" applyFont="1" applyFill="1" applyBorder="1" applyAlignment="1">
      <alignment/>
    </xf>
    <xf numFmtId="165" fontId="15" fillId="0" borderId="7" xfId="0" applyNumberFormat="1" applyFont="1" applyBorder="1" applyAlignment="1">
      <alignment/>
    </xf>
    <xf numFmtId="164" fontId="15" fillId="0" borderId="0" xfId="0" applyFont="1" applyBorder="1" applyAlignment="1">
      <alignment/>
    </xf>
    <xf numFmtId="164" fontId="15" fillId="24" borderId="0" xfId="0" applyFont="1" applyFill="1" applyBorder="1" applyAlignment="1">
      <alignment/>
    </xf>
    <xf numFmtId="167" fontId="15" fillId="0" borderId="5" xfId="0" applyNumberFormat="1" applyFont="1" applyBorder="1" applyAlignment="1">
      <alignment/>
    </xf>
    <xf numFmtId="164" fontId="13" fillId="20" borderId="8" xfId="0" applyFont="1" applyFill="1" applyBorder="1" applyAlignment="1">
      <alignment horizontal="center"/>
    </xf>
    <xf numFmtId="164" fontId="0" fillId="24" borderId="0" xfId="0" applyFont="1" applyFill="1" applyAlignment="1">
      <alignment/>
    </xf>
    <xf numFmtId="164" fontId="16" fillId="0" borderId="5" xfId="0" applyFont="1" applyBorder="1" applyAlignment="1">
      <alignment/>
    </xf>
    <xf numFmtId="164" fontId="15" fillId="24" borderId="16" xfId="0" applyFont="1" applyFill="1" applyBorder="1" applyAlignment="1">
      <alignment/>
    </xf>
    <xf numFmtId="165" fontId="15" fillId="24" borderId="12" xfId="0" applyNumberFormat="1" applyFont="1" applyFill="1" applyBorder="1" applyAlignment="1">
      <alignment/>
    </xf>
    <xf numFmtId="169" fontId="16" fillId="0" borderId="5" xfId="0" applyNumberFormat="1" applyFont="1" applyBorder="1" applyAlignment="1">
      <alignment horizontal="right" vertical="center"/>
    </xf>
    <xf numFmtId="165" fontId="16" fillId="0" borderId="6" xfId="0" applyNumberFormat="1" applyFont="1" applyBorder="1" applyAlignment="1">
      <alignment horizontal="right" vertical="center"/>
    </xf>
    <xf numFmtId="164" fontId="16" fillId="0" borderId="5" xfId="0" applyNumberFormat="1" applyFont="1" applyBorder="1" applyAlignment="1">
      <alignment horizontal="right" vertical="center"/>
    </xf>
    <xf numFmtId="165" fontId="16" fillId="24" borderId="5" xfId="0" applyNumberFormat="1" applyFont="1" applyFill="1" applyBorder="1" applyAlignment="1">
      <alignment/>
    </xf>
    <xf numFmtId="169" fontId="16" fillId="24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Border="1" applyAlignment="1">
      <alignment/>
    </xf>
    <xf numFmtId="165" fontId="16" fillId="0" borderId="5" xfId="0" applyNumberFormat="1" applyFont="1" applyFill="1" applyBorder="1" applyAlignment="1">
      <alignment/>
    </xf>
    <xf numFmtId="169" fontId="16" fillId="0" borderId="5" xfId="0" applyNumberFormat="1" applyFont="1" applyFill="1" applyBorder="1" applyAlignment="1">
      <alignment horizontal="right" vertical="center"/>
    </xf>
    <xf numFmtId="165" fontId="16" fillId="0" borderId="6" xfId="0" applyNumberFormat="1" applyFont="1" applyFill="1" applyBorder="1" applyAlignment="1">
      <alignment horizontal="right" vertical="center"/>
    </xf>
    <xf numFmtId="164" fontId="16" fillId="0" borderId="5" xfId="0" applyNumberFormat="1" applyFont="1" applyFill="1" applyBorder="1" applyAlignment="1">
      <alignment horizontal="right" vertical="center"/>
    </xf>
    <xf numFmtId="164" fontId="16" fillId="0" borderId="5" xfId="0" applyFont="1" applyBorder="1" applyAlignment="1">
      <alignment horizontal="left"/>
    </xf>
    <xf numFmtId="164" fontId="16" fillId="0" borderId="5" xfId="0" applyNumberFormat="1" applyFont="1" applyBorder="1" applyAlignment="1">
      <alignment wrapText="1"/>
    </xf>
    <xf numFmtId="165" fontId="16" fillId="0" borderId="6" xfId="0" applyNumberFormat="1" applyFont="1" applyBorder="1" applyAlignment="1">
      <alignment/>
    </xf>
    <xf numFmtId="164" fontId="16" fillId="0" borderId="5" xfId="0" applyNumberFormat="1" applyFont="1" applyBorder="1" applyAlignment="1">
      <alignment/>
    </xf>
    <xf numFmtId="164" fontId="16" fillId="0" borderId="6" xfId="0" applyFont="1" applyBorder="1" applyAlignment="1">
      <alignment/>
    </xf>
    <xf numFmtId="164" fontId="16" fillId="0" borderId="5" xfId="0" applyFont="1" applyBorder="1" applyAlignment="1">
      <alignment/>
    </xf>
    <xf numFmtId="165" fontId="16" fillId="0" borderId="5" xfId="0" applyNumberFormat="1" applyFont="1" applyBorder="1" applyAlignment="1">
      <alignment/>
    </xf>
    <xf numFmtId="164" fontId="17" fillId="20" borderId="5" xfId="0" applyFont="1" applyFill="1" applyBorder="1" applyAlignment="1">
      <alignment horizontal="center"/>
    </xf>
    <xf numFmtId="164" fontId="17" fillId="21" borderId="8" xfId="0" applyFont="1" applyFill="1" applyBorder="1" applyAlignment="1">
      <alignment horizontal="center"/>
    </xf>
    <xf numFmtId="165" fontId="15" fillId="24" borderId="5" xfId="0" applyNumberFormat="1" applyFont="1" applyFill="1" applyBorder="1" applyAlignment="1">
      <alignment horizontal="center"/>
    </xf>
    <xf numFmtId="166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18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_ET_STYLE_NoName_00_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Контрольная ячейка 2" xfId="48"/>
    <cellStyle name="Нейтральный 2" xfId="49"/>
    <cellStyle name="Обычный 2" xfId="50"/>
    <cellStyle name="Обычный 3" xfId="51"/>
    <cellStyle name="Плохой 2" xfId="52"/>
    <cellStyle name="Примечание 2" xfId="53"/>
    <cellStyle name="Хороший 2" xfId="54"/>
    <cellStyle name="常规_Sheet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745"/>
  <sheetViews>
    <sheetView tabSelected="1" view="pageBreakPreview" zoomScale="85" zoomScaleSheetLayoutView="85" workbookViewId="0" topLeftCell="A4">
      <selection activeCell="G5" sqref="G5"/>
    </sheetView>
  </sheetViews>
  <sheetFormatPr defaultColWidth="9.00390625" defaultRowHeight="12.75"/>
  <cols>
    <col min="1" max="1" width="12.00390625" style="1" customWidth="1"/>
    <col min="2" max="2" width="86.375" style="0" customWidth="1"/>
    <col min="3" max="3" width="14.625" style="2" customWidth="1"/>
    <col min="4" max="4" width="11.125" style="0" customWidth="1"/>
    <col min="5" max="6" width="12.00390625" style="0" customWidth="1"/>
    <col min="7" max="7" width="14.25390625" style="3" customWidth="1"/>
    <col min="8" max="8" width="20.375" style="0" customWidth="1"/>
  </cols>
  <sheetData>
    <row r="1" spans="1:8" ht="107.25" customHeight="1">
      <c r="A1" s="4">
        <f ca="1">NOW()</f>
        <v>42415.424626851855</v>
      </c>
      <c r="B1" s="4"/>
      <c r="C1" s="5" t="s">
        <v>0</v>
      </c>
      <c r="D1" s="5"/>
      <c r="E1" s="5"/>
      <c r="F1" s="5"/>
      <c r="G1" s="5"/>
      <c r="H1" s="5"/>
    </row>
    <row r="2" spans="1:8" ht="32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2" customFormat="1" ht="69" customHeight="1">
      <c r="A3" s="7" t="s">
        <v>2</v>
      </c>
      <c r="B3" s="7"/>
      <c r="C3" s="7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</row>
    <row r="4" spans="1:8" s="12" customFormat="1" ht="15.75">
      <c r="A4" s="13"/>
      <c r="B4" s="13"/>
      <c r="C4" s="14"/>
      <c r="D4" s="13"/>
      <c r="E4" s="13"/>
      <c r="F4" s="13"/>
      <c r="G4" s="15">
        <v>27.2</v>
      </c>
      <c r="H4" s="16"/>
    </row>
    <row r="5" spans="1:8" s="20" customFormat="1" ht="15.75">
      <c r="A5" s="17" t="s">
        <v>9</v>
      </c>
      <c r="B5" s="17"/>
      <c r="C5" s="17"/>
      <c r="D5" s="17"/>
      <c r="E5" s="17"/>
      <c r="F5" s="17"/>
      <c r="G5" s="18"/>
      <c r="H5" s="19"/>
    </row>
    <row r="6" spans="1:8" s="20" customFormat="1" ht="15">
      <c r="A6" s="21" t="s">
        <v>10</v>
      </c>
      <c r="B6" s="21" t="s">
        <v>11</v>
      </c>
      <c r="C6" s="22">
        <v>4.4281</v>
      </c>
      <c r="D6" s="21">
        <v>50</v>
      </c>
      <c r="E6" s="21">
        <v>21</v>
      </c>
      <c r="F6" s="23">
        <v>0.022</v>
      </c>
      <c r="G6" s="24">
        <f>C6*$G$4</f>
        <v>120.44431999999999</v>
      </c>
      <c r="H6" s="25"/>
    </row>
    <row r="7" spans="1:8" s="20" customFormat="1" ht="15">
      <c r="A7" s="21" t="s">
        <v>12</v>
      </c>
      <c r="B7" s="21" t="s">
        <v>13</v>
      </c>
      <c r="C7" s="22">
        <v>4.4973</v>
      </c>
      <c r="D7" s="21">
        <v>50</v>
      </c>
      <c r="E7" s="21">
        <v>22</v>
      </c>
      <c r="F7" s="23">
        <v>0.022</v>
      </c>
      <c r="G7" s="24">
        <f aca="true" t="shared" si="0" ref="G7:G16">C7*$G$4</f>
        <v>122.32656</v>
      </c>
      <c r="H7" s="25"/>
    </row>
    <row r="8" spans="1:8" s="20" customFormat="1" ht="15">
      <c r="A8" s="21" t="s">
        <v>14</v>
      </c>
      <c r="B8" s="21" t="s">
        <v>15</v>
      </c>
      <c r="C8" s="22">
        <v>5.0509</v>
      </c>
      <c r="D8" s="21">
        <v>50</v>
      </c>
      <c r="E8" s="21">
        <v>23</v>
      </c>
      <c r="F8" s="23">
        <v>0.022</v>
      </c>
      <c r="G8" s="24">
        <f t="shared" si="0"/>
        <v>137.38448</v>
      </c>
      <c r="H8" s="25"/>
    </row>
    <row r="9" spans="1:8" s="20" customFormat="1" ht="15">
      <c r="A9" s="21" t="s">
        <v>16</v>
      </c>
      <c r="B9" s="21" t="s">
        <v>17</v>
      </c>
      <c r="C9" s="22">
        <v>5.7566</v>
      </c>
      <c r="D9" s="21">
        <v>50</v>
      </c>
      <c r="E9" s="21">
        <v>25</v>
      </c>
      <c r="F9" s="23">
        <v>0.022</v>
      </c>
      <c r="G9" s="24">
        <f t="shared" si="0"/>
        <v>156.57952</v>
      </c>
      <c r="H9" s="25"/>
    </row>
    <row r="10" spans="1:8" s="20" customFormat="1" ht="15">
      <c r="A10" s="21" t="s">
        <v>18</v>
      </c>
      <c r="B10" s="21" t="s">
        <v>19</v>
      </c>
      <c r="C10" s="22">
        <v>6.9466</v>
      </c>
      <c r="D10" s="21">
        <v>50</v>
      </c>
      <c r="E10" s="21">
        <v>27</v>
      </c>
      <c r="F10" s="23">
        <v>0.022</v>
      </c>
      <c r="G10" s="24">
        <f t="shared" si="0"/>
        <v>188.94752</v>
      </c>
      <c r="H10" s="25"/>
    </row>
    <row r="11" spans="1:8" s="20" customFormat="1" ht="15">
      <c r="A11" s="21" t="s">
        <v>20</v>
      </c>
      <c r="B11" s="21" t="s">
        <v>21</v>
      </c>
      <c r="C11" s="22">
        <v>7.1266</v>
      </c>
      <c r="D11" s="21">
        <v>20</v>
      </c>
      <c r="E11" s="21">
        <v>8</v>
      </c>
      <c r="F11" s="23">
        <v>0.041</v>
      </c>
      <c r="G11" s="24">
        <f t="shared" si="0"/>
        <v>193.84351999999998</v>
      </c>
      <c r="H11" s="25"/>
    </row>
    <row r="12" spans="1:8" s="20" customFormat="1" ht="15">
      <c r="A12" s="21" t="s">
        <v>22</v>
      </c>
      <c r="B12" s="21" t="s">
        <v>23</v>
      </c>
      <c r="C12" s="22">
        <v>7.6109</v>
      </c>
      <c r="D12" s="21">
        <v>20</v>
      </c>
      <c r="E12" s="21">
        <v>8</v>
      </c>
      <c r="F12" s="23">
        <v>0.032</v>
      </c>
      <c r="G12" s="24">
        <f t="shared" si="0"/>
        <v>207.01648</v>
      </c>
      <c r="H12" s="25"/>
    </row>
    <row r="13" spans="1:8" s="20" customFormat="1" ht="15">
      <c r="A13" s="21" t="s">
        <v>24</v>
      </c>
      <c r="B13" s="21" t="s">
        <v>25</v>
      </c>
      <c r="C13" s="22">
        <v>8.5795</v>
      </c>
      <c r="D13" s="21">
        <v>20</v>
      </c>
      <c r="E13" s="21">
        <v>10</v>
      </c>
      <c r="F13" s="23">
        <v>0.041</v>
      </c>
      <c r="G13" s="24">
        <f t="shared" si="0"/>
        <v>233.36239999999998</v>
      </c>
      <c r="H13" s="25"/>
    </row>
    <row r="14" spans="1:8" s="20" customFormat="1" ht="15">
      <c r="A14" s="21" t="s">
        <v>26</v>
      </c>
      <c r="B14" s="21" t="s">
        <v>27</v>
      </c>
      <c r="C14" s="22">
        <v>16.7439</v>
      </c>
      <c r="D14" s="21">
        <v>25</v>
      </c>
      <c r="E14" s="21">
        <v>34</v>
      </c>
      <c r="F14" s="23">
        <v>0.05</v>
      </c>
      <c r="G14" s="24">
        <f t="shared" si="0"/>
        <v>455.43408</v>
      </c>
      <c r="H14" s="25"/>
    </row>
    <row r="15" spans="1:8" s="20" customFormat="1" ht="15">
      <c r="A15" s="21" t="s">
        <v>28</v>
      </c>
      <c r="B15" s="21" t="s">
        <v>29</v>
      </c>
      <c r="C15" s="22">
        <v>24.6023</v>
      </c>
      <c r="D15" s="21">
        <v>10</v>
      </c>
      <c r="E15" s="21">
        <v>18</v>
      </c>
      <c r="F15" s="23">
        <v>0.03</v>
      </c>
      <c r="G15" s="24">
        <f t="shared" si="0"/>
        <v>669.18256</v>
      </c>
      <c r="H15" s="25"/>
    </row>
    <row r="16" spans="1:8" s="20" customFormat="1" ht="15">
      <c r="A16" s="21" t="s">
        <v>30</v>
      </c>
      <c r="B16" s="21" t="s">
        <v>31</v>
      </c>
      <c r="C16" s="22">
        <v>38.7462</v>
      </c>
      <c r="D16" s="21">
        <v>10</v>
      </c>
      <c r="E16" s="21">
        <v>24</v>
      </c>
      <c r="F16" s="23">
        <v>0.03</v>
      </c>
      <c r="G16" s="24">
        <f t="shared" si="0"/>
        <v>1053.89664</v>
      </c>
      <c r="H16" s="25"/>
    </row>
    <row r="17" spans="1:8" s="20" customFormat="1" ht="15">
      <c r="A17" s="21"/>
      <c r="B17" s="21"/>
      <c r="C17" s="22"/>
      <c r="D17" s="21"/>
      <c r="E17" s="21"/>
      <c r="F17" s="23"/>
      <c r="G17" s="24"/>
      <c r="H17" s="25"/>
    </row>
    <row r="18" spans="1:8" s="20" customFormat="1" ht="15.75">
      <c r="A18" s="17" t="s">
        <v>32</v>
      </c>
      <c r="B18" s="17"/>
      <c r="C18" s="17"/>
      <c r="D18" s="17"/>
      <c r="E18" s="17"/>
      <c r="F18" s="17"/>
      <c r="G18" s="18"/>
      <c r="H18" s="25"/>
    </row>
    <row r="19" spans="1:8" s="20" customFormat="1" ht="15">
      <c r="A19" s="26" t="s">
        <v>33</v>
      </c>
      <c r="B19" s="26" t="s">
        <v>34</v>
      </c>
      <c r="C19" s="22">
        <v>7.4725</v>
      </c>
      <c r="D19" s="27">
        <v>20</v>
      </c>
      <c r="E19" s="27">
        <v>15</v>
      </c>
      <c r="F19" s="28">
        <v>0.041</v>
      </c>
      <c r="G19" s="29">
        <f>C19*G4</f>
        <v>203.252</v>
      </c>
      <c r="H19" s="25"/>
    </row>
    <row r="20" spans="1:8" s="20" customFormat="1" ht="15">
      <c r="A20" s="27" t="s">
        <v>35</v>
      </c>
      <c r="B20" s="27" t="s">
        <v>36</v>
      </c>
      <c r="C20" s="22">
        <v>9.133</v>
      </c>
      <c r="D20" s="27">
        <v>20</v>
      </c>
      <c r="E20" s="27">
        <v>17</v>
      </c>
      <c r="F20" s="28">
        <v>0.041</v>
      </c>
      <c r="G20" s="29">
        <f>C20*G4</f>
        <v>248.41759999999996</v>
      </c>
      <c r="H20" s="25"/>
    </row>
    <row r="21" spans="1:60" ht="15.75">
      <c r="A21" s="17" t="s">
        <v>37</v>
      </c>
      <c r="B21" s="17"/>
      <c r="C21" s="17"/>
      <c r="D21" s="17"/>
      <c r="E21" s="17"/>
      <c r="F21" s="17"/>
      <c r="G21" s="30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ht="15">
      <c r="A22" s="33" t="s">
        <v>38</v>
      </c>
      <c r="B22" s="33" t="s">
        <v>39</v>
      </c>
      <c r="C22" s="33">
        <v>4.4199</v>
      </c>
      <c r="D22" s="33"/>
      <c r="E22" s="33"/>
      <c r="F22" s="33"/>
      <c r="G22" s="33">
        <f>C22*$G$4</f>
        <v>120.22128000000001</v>
      </c>
      <c r="H22" s="26" t="s">
        <v>40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ht="15">
      <c r="A23" s="33" t="s">
        <v>41</v>
      </c>
      <c r="B23" s="33" t="s">
        <v>42</v>
      </c>
      <c r="C23" s="33">
        <v>5.2512</v>
      </c>
      <c r="D23" s="33"/>
      <c r="E23" s="33"/>
      <c r="F23" s="33"/>
      <c r="G23" s="33">
        <f>C23*$G$4</f>
        <v>142.83264</v>
      </c>
      <c r="H23" s="26" t="s">
        <v>40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ht="15">
      <c r="A24" s="33" t="s">
        <v>43</v>
      </c>
      <c r="B24" s="33" t="s">
        <v>44</v>
      </c>
      <c r="C24" s="33">
        <v>5.9171</v>
      </c>
      <c r="D24" s="33"/>
      <c r="E24" s="33"/>
      <c r="F24" s="33"/>
      <c r="G24" s="33">
        <f>C24*$G$4</f>
        <v>160.94511999999997</v>
      </c>
      <c r="H24" s="26" t="s">
        <v>40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8" s="20" customFormat="1" ht="15">
      <c r="A25" s="26"/>
      <c r="B25" s="26"/>
      <c r="C25" s="26"/>
      <c r="D25" s="26"/>
      <c r="E25" s="26"/>
      <c r="F25" s="26"/>
      <c r="G25" s="26"/>
      <c r="H25" s="26"/>
    </row>
    <row r="26" spans="1:8" s="20" customFormat="1" ht="15.75">
      <c r="A26" s="17" t="s">
        <v>45</v>
      </c>
      <c r="B26" s="17"/>
      <c r="C26" s="17"/>
      <c r="D26" s="17"/>
      <c r="E26" s="17"/>
      <c r="F26" s="17"/>
      <c r="G26" s="18"/>
      <c r="H26" s="25"/>
    </row>
    <row r="27" spans="1:8" s="20" customFormat="1" ht="15">
      <c r="A27" s="21" t="s">
        <v>46</v>
      </c>
      <c r="B27" s="21" t="s">
        <v>47</v>
      </c>
      <c r="C27" s="22">
        <v>2.1507</v>
      </c>
      <c r="D27" s="21">
        <v>100</v>
      </c>
      <c r="E27" s="21">
        <v>24</v>
      </c>
      <c r="F27" s="23">
        <v>0.016</v>
      </c>
      <c r="G27" s="24">
        <f>C27*G4</f>
        <v>58.49904</v>
      </c>
      <c r="H27" s="25"/>
    </row>
    <row r="28" spans="1:8" s="20" customFormat="1" ht="15">
      <c r="A28" s="21" t="s">
        <v>48</v>
      </c>
      <c r="B28" s="21" t="s">
        <v>49</v>
      </c>
      <c r="C28" s="22">
        <v>2.3615</v>
      </c>
      <c r="D28" s="21">
        <v>100</v>
      </c>
      <c r="E28" s="21">
        <v>27</v>
      </c>
      <c r="F28" s="23">
        <v>0.016</v>
      </c>
      <c r="G28" s="24">
        <f>C28*G4</f>
        <v>64.2328</v>
      </c>
      <c r="H28" s="25"/>
    </row>
    <row r="29" spans="1:8" s="20" customFormat="1" ht="15">
      <c r="A29" s="21" t="s">
        <v>50</v>
      </c>
      <c r="B29" s="21" t="s">
        <v>51</v>
      </c>
      <c r="C29" s="22">
        <v>4.0149</v>
      </c>
      <c r="D29" s="21">
        <v>100</v>
      </c>
      <c r="E29" s="21">
        <v>15</v>
      </c>
      <c r="F29" s="23">
        <v>0.042</v>
      </c>
      <c r="G29" s="24">
        <f>C29*G4</f>
        <v>109.20527999999999</v>
      </c>
      <c r="H29" s="25"/>
    </row>
    <row r="30" spans="1:8" s="20" customFormat="1" ht="15">
      <c r="A30" s="21" t="s">
        <v>52</v>
      </c>
      <c r="B30" s="21" t="s">
        <v>53</v>
      </c>
      <c r="C30" s="22">
        <v>4.3528</v>
      </c>
      <c r="D30" s="21">
        <v>50</v>
      </c>
      <c r="E30" s="21">
        <v>25</v>
      </c>
      <c r="F30" s="23">
        <v>0.133</v>
      </c>
      <c r="G30" s="24">
        <f>C30*G4</f>
        <v>118.39616000000001</v>
      </c>
      <c r="H30" s="25"/>
    </row>
    <row r="31" spans="1:8" s="20" customFormat="1" ht="15">
      <c r="A31" s="21" t="s">
        <v>54</v>
      </c>
      <c r="B31" s="34" t="s">
        <v>55</v>
      </c>
      <c r="C31" s="22">
        <v>4.5918</v>
      </c>
      <c r="D31" s="21">
        <v>50</v>
      </c>
      <c r="E31" s="21">
        <v>29</v>
      </c>
      <c r="F31" s="23">
        <v>0.021</v>
      </c>
      <c r="G31" s="24">
        <f>C31*G4</f>
        <v>124.89695999999999</v>
      </c>
      <c r="H31" s="25"/>
    </row>
    <row r="32" spans="1:8" s="20" customFormat="1" ht="15">
      <c r="A32" s="21" t="s">
        <v>56</v>
      </c>
      <c r="B32" s="21" t="s">
        <v>57</v>
      </c>
      <c r="C32" s="22">
        <v>6.092</v>
      </c>
      <c r="D32" s="21">
        <v>50</v>
      </c>
      <c r="E32" s="21">
        <v>24</v>
      </c>
      <c r="F32" s="23">
        <v>0.028</v>
      </c>
      <c r="G32" s="24">
        <f>C32*G4</f>
        <v>165.70239999999998</v>
      </c>
      <c r="H32" s="25"/>
    </row>
    <row r="33" spans="1:8" s="20" customFormat="1" ht="15">
      <c r="A33" s="21" t="s">
        <v>58</v>
      </c>
      <c r="B33" s="21" t="s">
        <v>59</v>
      </c>
      <c r="C33" s="22">
        <v>7.5163</v>
      </c>
      <c r="D33" s="21">
        <v>50</v>
      </c>
      <c r="E33" s="21">
        <v>27</v>
      </c>
      <c r="F33" s="23">
        <v>0.028</v>
      </c>
      <c r="G33" s="24">
        <f>C33*G4</f>
        <v>204.44336</v>
      </c>
      <c r="H33" s="25"/>
    </row>
    <row r="34" spans="1:8" s="20" customFormat="1" ht="15">
      <c r="A34" s="21" t="s">
        <v>60</v>
      </c>
      <c r="B34" s="21" t="s">
        <v>61</v>
      </c>
      <c r="C34" s="22">
        <v>1.6362</v>
      </c>
      <c r="D34" s="21">
        <v>100</v>
      </c>
      <c r="E34" s="21">
        <v>27</v>
      </c>
      <c r="F34" s="23">
        <v>0.016</v>
      </c>
      <c r="G34" s="24">
        <f>C34*G4</f>
        <v>44.50464</v>
      </c>
      <c r="H34" s="25"/>
    </row>
    <row r="35" spans="1:8" s="20" customFormat="1" ht="15">
      <c r="A35" s="21" t="s">
        <v>62</v>
      </c>
      <c r="B35" s="21" t="s">
        <v>63</v>
      </c>
      <c r="C35" s="22">
        <v>1.7616</v>
      </c>
      <c r="D35" s="21">
        <v>100</v>
      </c>
      <c r="E35" s="21">
        <v>26</v>
      </c>
      <c r="F35" s="23">
        <v>0.016</v>
      </c>
      <c r="G35" s="24">
        <f>C35*G4</f>
        <v>47.91552</v>
      </c>
      <c r="H35" s="25"/>
    </row>
    <row r="36" spans="1:8" s="20" customFormat="1" ht="15">
      <c r="A36" s="21" t="s">
        <v>64</v>
      </c>
      <c r="B36" s="21" t="s">
        <v>65</v>
      </c>
      <c r="C36" s="22">
        <v>2.0202</v>
      </c>
      <c r="D36" s="21">
        <v>100</v>
      </c>
      <c r="E36" s="21">
        <v>25</v>
      </c>
      <c r="F36" s="23">
        <v>0.016</v>
      </c>
      <c r="G36" s="24">
        <f>C36*G4</f>
        <v>54.949439999999996</v>
      </c>
      <c r="H36" s="25"/>
    </row>
    <row r="37" spans="1:59" ht="15">
      <c r="A37" s="35" t="s">
        <v>66</v>
      </c>
      <c r="B37" s="35" t="s">
        <v>67</v>
      </c>
      <c r="C37" s="35">
        <v>2.0964</v>
      </c>
      <c r="D37" s="35"/>
      <c r="E37" s="35"/>
      <c r="F37" s="35"/>
      <c r="G37" s="35">
        <f>C37*G4</f>
        <v>57.02208</v>
      </c>
      <c r="H37" s="25" t="s">
        <v>40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59" ht="15">
      <c r="A38" s="35" t="s">
        <v>68</v>
      </c>
      <c r="B38" s="35" t="s">
        <v>69</v>
      </c>
      <c r="C38" s="35">
        <v>2.5247</v>
      </c>
      <c r="D38" s="35"/>
      <c r="E38" s="35"/>
      <c r="F38" s="35"/>
      <c r="G38" s="35">
        <f>C38*G4</f>
        <v>68.67184</v>
      </c>
      <c r="H38" s="25" t="s">
        <v>40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1:8" s="20" customFormat="1" ht="15">
      <c r="A39" s="21" t="s">
        <v>70</v>
      </c>
      <c r="B39" s="21" t="s">
        <v>71</v>
      </c>
      <c r="C39" s="22">
        <v>3.785</v>
      </c>
      <c r="D39" s="21">
        <v>50</v>
      </c>
      <c r="E39" s="21">
        <v>23</v>
      </c>
      <c r="F39" s="23">
        <v>0.017</v>
      </c>
      <c r="G39" s="24">
        <f>C39*G4</f>
        <v>102.952</v>
      </c>
      <c r="H39" s="25"/>
    </row>
    <row r="40" spans="1:8" s="20" customFormat="1" ht="15">
      <c r="A40" s="21" t="s">
        <v>72</v>
      </c>
      <c r="B40" s="21" t="s">
        <v>73</v>
      </c>
      <c r="C40" s="22">
        <v>4.2013</v>
      </c>
      <c r="D40" s="21">
        <v>50</v>
      </c>
      <c r="E40" s="21">
        <v>29</v>
      </c>
      <c r="F40" s="23">
        <v>0.036</v>
      </c>
      <c r="G40" s="24">
        <f>C40*G4</f>
        <v>114.27535999999999</v>
      </c>
      <c r="H40" s="25"/>
    </row>
    <row r="41" spans="1:8" s="20" customFormat="1" ht="15">
      <c r="A41" s="21" t="s">
        <v>74</v>
      </c>
      <c r="B41" s="21" t="s">
        <v>75</v>
      </c>
      <c r="C41" s="22">
        <v>4.7205</v>
      </c>
      <c r="D41" s="21">
        <v>50</v>
      </c>
      <c r="E41" s="21">
        <v>24</v>
      </c>
      <c r="F41" s="23">
        <v>0.028</v>
      </c>
      <c r="G41" s="24">
        <f>C41*G4</f>
        <v>128.3976</v>
      </c>
      <c r="H41" s="25"/>
    </row>
    <row r="42" spans="1:8" s="20" customFormat="1" ht="15">
      <c r="A42" s="21" t="s">
        <v>76</v>
      </c>
      <c r="B42" s="21" t="s">
        <v>77</v>
      </c>
      <c r="C42" s="22">
        <v>5.0466</v>
      </c>
      <c r="D42" s="21">
        <v>50</v>
      </c>
      <c r="E42" s="21">
        <v>27</v>
      </c>
      <c r="F42" s="23">
        <v>0.016</v>
      </c>
      <c r="G42" s="24">
        <f>C42*G4</f>
        <v>137.26752</v>
      </c>
      <c r="H42" s="25"/>
    </row>
    <row r="43" spans="1:8" s="20" customFormat="1" ht="15">
      <c r="A43" s="21" t="s">
        <v>78</v>
      </c>
      <c r="B43" s="21" t="s">
        <v>79</v>
      </c>
      <c r="C43" s="22">
        <v>4.8635</v>
      </c>
      <c r="D43" s="21">
        <v>20</v>
      </c>
      <c r="E43" s="21">
        <v>13</v>
      </c>
      <c r="F43" s="23">
        <v>0.016</v>
      </c>
      <c r="G43" s="24">
        <f>C43*G4</f>
        <v>132.2872</v>
      </c>
      <c r="H43" s="25"/>
    </row>
    <row r="44" spans="1:8" s="20" customFormat="1" ht="15">
      <c r="A44" s="21"/>
      <c r="B44" s="21"/>
      <c r="C44" s="36"/>
      <c r="D44" s="21"/>
      <c r="E44" s="21"/>
      <c r="F44" s="23"/>
      <c r="G44" s="24"/>
      <c r="H44" s="25"/>
    </row>
    <row r="45" spans="1:8" s="20" customFormat="1" ht="15.75">
      <c r="A45" s="17" t="s">
        <v>80</v>
      </c>
      <c r="B45" s="17"/>
      <c r="C45" s="17"/>
      <c r="D45" s="17"/>
      <c r="E45" s="17"/>
      <c r="F45" s="17"/>
      <c r="G45" s="18"/>
      <c r="H45" s="25"/>
    </row>
    <row r="46" spans="1:8" s="20" customFormat="1" ht="15">
      <c r="A46" s="21" t="s">
        <v>81</v>
      </c>
      <c r="B46" s="21" t="s">
        <v>82</v>
      </c>
      <c r="C46" s="22">
        <v>4.486</v>
      </c>
      <c r="D46" s="21">
        <v>40</v>
      </c>
      <c r="E46" s="21">
        <v>29</v>
      </c>
      <c r="F46" s="23">
        <v>0.12</v>
      </c>
      <c r="G46" s="24">
        <f>C46*G4</f>
        <v>122.01919999999998</v>
      </c>
      <c r="H46" s="25"/>
    </row>
    <row r="47" spans="1:8" s="20" customFormat="1" ht="15">
      <c r="A47" s="21" t="s">
        <v>83</v>
      </c>
      <c r="B47" s="21" t="s">
        <v>84</v>
      </c>
      <c r="C47" s="22">
        <v>7.914</v>
      </c>
      <c r="D47" s="21">
        <v>25</v>
      </c>
      <c r="E47" s="21">
        <v>24</v>
      </c>
      <c r="F47" s="23">
        <v>0.014</v>
      </c>
      <c r="G47" s="24">
        <f>C47*G4</f>
        <v>215.2608</v>
      </c>
      <c r="H47" s="25"/>
    </row>
    <row r="48" spans="1:8" s="20" customFormat="1" ht="15">
      <c r="A48" s="21" t="s">
        <v>85</v>
      </c>
      <c r="B48" s="21" t="s">
        <v>86</v>
      </c>
      <c r="C48" s="22">
        <v>6.5147</v>
      </c>
      <c r="D48" s="21">
        <v>25</v>
      </c>
      <c r="E48" s="21">
        <v>22</v>
      </c>
      <c r="F48" s="23">
        <v>0.014</v>
      </c>
      <c r="G48" s="24">
        <f>C48*G4</f>
        <v>177.19984</v>
      </c>
      <c r="H48" s="25"/>
    </row>
    <row r="49" spans="1:8" s="20" customFormat="1" ht="15">
      <c r="A49" s="21" t="s">
        <v>87</v>
      </c>
      <c r="B49" s="21" t="s">
        <v>88</v>
      </c>
      <c r="C49" s="22">
        <v>4.5986</v>
      </c>
      <c r="D49" s="21">
        <v>40</v>
      </c>
      <c r="E49" s="21">
        <v>30</v>
      </c>
      <c r="F49" s="23">
        <v>0.012</v>
      </c>
      <c r="G49" s="24">
        <f>C49*G4</f>
        <v>125.08192</v>
      </c>
      <c r="H49" s="25"/>
    </row>
    <row r="50" spans="1:8" s="20" customFormat="1" ht="15">
      <c r="A50" s="21" t="s">
        <v>89</v>
      </c>
      <c r="B50" s="21" t="s">
        <v>90</v>
      </c>
      <c r="C50" s="22">
        <v>4.0182</v>
      </c>
      <c r="D50" s="21">
        <v>40</v>
      </c>
      <c r="E50" s="21">
        <v>31</v>
      </c>
      <c r="F50" s="23">
        <v>0.012</v>
      </c>
      <c r="G50" s="24">
        <f>C50*G4</f>
        <v>109.29504</v>
      </c>
      <c r="H50" s="25"/>
    </row>
    <row r="51" spans="1:8" s="20" customFormat="1" ht="15">
      <c r="A51" s="21" t="s">
        <v>91</v>
      </c>
      <c r="B51" s="21" t="s">
        <v>92</v>
      </c>
      <c r="C51" s="22">
        <v>5.9642</v>
      </c>
      <c r="D51" s="21">
        <v>40</v>
      </c>
      <c r="E51" s="21">
        <v>31</v>
      </c>
      <c r="F51" s="23">
        <v>0.012</v>
      </c>
      <c r="G51" s="24">
        <f>C51*G4</f>
        <v>162.22624</v>
      </c>
      <c r="H51" s="25"/>
    </row>
    <row r="52" spans="1:8" s="20" customFormat="1" ht="15">
      <c r="A52" s="21" t="s">
        <v>93</v>
      </c>
      <c r="B52" s="21" t="s">
        <v>94</v>
      </c>
      <c r="C52" s="22">
        <v>6.767</v>
      </c>
      <c r="D52" s="21">
        <v>25</v>
      </c>
      <c r="E52" s="21">
        <v>22</v>
      </c>
      <c r="F52" s="23">
        <v>0.014</v>
      </c>
      <c r="G52" s="24">
        <f>C52*G4</f>
        <v>184.0624</v>
      </c>
      <c r="H52" s="25"/>
    </row>
    <row r="53" spans="1:8" s="20" customFormat="1" ht="15">
      <c r="A53" s="21" t="s">
        <v>95</v>
      </c>
      <c r="B53" s="21" t="s">
        <v>96</v>
      </c>
      <c r="C53" s="22">
        <v>8.7169</v>
      </c>
      <c r="D53" s="21">
        <v>25</v>
      </c>
      <c r="E53" s="21">
        <v>24</v>
      </c>
      <c r="F53" s="23">
        <v>0.014</v>
      </c>
      <c r="G53" s="24">
        <f>C53*G4</f>
        <v>237.09968</v>
      </c>
      <c r="H53" s="25"/>
    </row>
    <row r="54" spans="1:8" s="20" customFormat="1" ht="15">
      <c r="A54" s="21" t="s">
        <v>97</v>
      </c>
      <c r="B54" s="21" t="s">
        <v>98</v>
      </c>
      <c r="C54" s="22">
        <v>6.2882</v>
      </c>
      <c r="D54" s="21">
        <v>40</v>
      </c>
      <c r="E54" s="21">
        <v>31</v>
      </c>
      <c r="F54" s="23">
        <v>0.019</v>
      </c>
      <c r="G54" s="24">
        <f>C54*G4</f>
        <v>171.03904</v>
      </c>
      <c r="H54" s="25"/>
    </row>
    <row r="55" spans="1:8" s="20" customFormat="1" ht="15">
      <c r="A55" s="21"/>
      <c r="B55" s="23"/>
      <c r="C55" s="37"/>
      <c r="D55" s="38"/>
      <c r="E55" s="38"/>
      <c r="F55" s="38"/>
      <c r="G55" s="24"/>
      <c r="H55" s="25"/>
    </row>
    <row r="56" spans="1:8" s="20" customFormat="1" ht="15.75">
      <c r="A56" s="39" t="s">
        <v>99</v>
      </c>
      <c r="B56" s="39"/>
      <c r="C56" s="39"/>
      <c r="D56" s="39"/>
      <c r="E56" s="39"/>
      <c r="F56" s="39"/>
      <c r="G56" s="40"/>
      <c r="H56" s="25"/>
    </row>
    <row r="57" spans="1:8" s="20" customFormat="1" ht="15">
      <c r="A57" s="21" t="s">
        <v>100</v>
      </c>
      <c r="B57" s="21" t="s">
        <v>101</v>
      </c>
      <c r="C57" s="22">
        <v>12.4273</v>
      </c>
      <c r="D57" s="21">
        <v>50</v>
      </c>
      <c r="E57" s="21">
        <v>14</v>
      </c>
      <c r="F57" s="23">
        <v>0.016</v>
      </c>
      <c r="G57" s="24">
        <f>C57*G4</f>
        <v>338.02256</v>
      </c>
      <c r="H57" s="25"/>
    </row>
    <row r="58" spans="1:8" s="20" customFormat="1" ht="15">
      <c r="A58" s="27" t="s">
        <v>102</v>
      </c>
      <c r="B58" s="41" t="s">
        <v>103</v>
      </c>
      <c r="C58" s="22">
        <v>0.8573</v>
      </c>
      <c r="D58" s="42">
        <v>500</v>
      </c>
      <c r="E58" s="41">
        <v>27</v>
      </c>
      <c r="F58" s="28">
        <v>0.048</v>
      </c>
      <c r="G58" s="29">
        <f>C58*G4</f>
        <v>23.318559999999998</v>
      </c>
      <c r="H58" s="25"/>
    </row>
    <row r="59" spans="1:8" s="20" customFormat="1" ht="15">
      <c r="A59" s="27"/>
      <c r="B59" s="27"/>
      <c r="C59" s="43"/>
      <c r="D59" s="38"/>
      <c r="E59" s="38"/>
      <c r="F59" s="38"/>
      <c r="G59" s="24"/>
      <c r="H59" s="25"/>
    </row>
    <row r="60" spans="1:8" s="20" customFormat="1" ht="15.75">
      <c r="A60" s="44" t="s">
        <v>104</v>
      </c>
      <c r="B60" s="44"/>
      <c r="C60" s="44"/>
      <c r="D60" s="44"/>
      <c r="E60" s="44"/>
      <c r="F60" s="44"/>
      <c r="G60" s="45"/>
      <c r="H60" s="46"/>
    </row>
    <row r="61" spans="1:8" s="47" customFormat="1" ht="15">
      <c r="A61" s="35" t="s">
        <v>105</v>
      </c>
      <c r="B61" s="35" t="s">
        <v>106</v>
      </c>
      <c r="C61" s="35">
        <v>2.6346</v>
      </c>
      <c r="D61" s="35"/>
      <c r="E61" s="35"/>
      <c r="F61" s="35"/>
      <c r="G61" s="35">
        <f>C61*$G$4</f>
        <v>71.66112</v>
      </c>
      <c r="H61" s="27" t="s">
        <v>40</v>
      </c>
    </row>
    <row r="62" spans="1:8" s="20" customFormat="1" ht="15">
      <c r="A62" s="48" t="s">
        <v>107</v>
      </c>
      <c r="B62" s="48" t="s">
        <v>108</v>
      </c>
      <c r="C62" s="49">
        <v>9.0841</v>
      </c>
      <c r="D62" s="48">
        <v>20</v>
      </c>
      <c r="E62" s="48">
        <v>14</v>
      </c>
      <c r="F62" s="50">
        <v>0.013</v>
      </c>
      <c r="G62" s="51">
        <f>C62*G4</f>
        <v>247.08751999999998</v>
      </c>
      <c r="H62" s="52"/>
    </row>
    <row r="63" spans="1:8" s="20" customFormat="1" ht="15">
      <c r="A63" s="21" t="s">
        <v>109</v>
      </c>
      <c r="B63" s="21" t="s">
        <v>110</v>
      </c>
      <c r="C63" s="22">
        <v>12.0284</v>
      </c>
      <c r="D63" s="21">
        <v>10</v>
      </c>
      <c r="E63" s="21">
        <v>18</v>
      </c>
      <c r="F63" s="23">
        <v>0.01</v>
      </c>
      <c r="G63" s="24">
        <f>C63*G4</f>
        <v>327.17247999999995</v>
      </c>
      <c r="H63" s="25"/>
    </row>
    <row r="64" spans="1:8" s="20" customFormat="1" ht="15">
      <c r="A64" s="21" t="s">
        <v>111</v>
      </c>
      <c r="B64" s="21" t="s">
        <v>112</v>
      </c>
      <c r="C64" s="22">
        <v>12.8963</v>
      </c>
      <c r="D64" s="21">
        <v>10</v>
      </c>
      <c r="E64" s="21">
        <v>21</v>
      </c>
      <c r="F64" s="23">
        <v>0.012</v>
      </c>
      <c r="G64" s="24">
        <f>C64*G4</f>
        <v>350.77936</v>
      </c>
      <c r="H64" s="25"/>
    </row>
    <row r="65" spans="1:8" s="20" customFormat="1" ht="15">
      <c r="A65" s="21" t="s">
        <v>113</v>
      </c>
      <c r="B65" s="21" t="s">
        <v>114</v>
      </c>
      <c r="C65" s="22">
        <v>9.4914</v>
      </c>
      <c r="D65" s="21">
        <v>20</v>
      </c>
      <c r="E65" s="21">
        <v>29</v>
      </c>
      <c r="F65" s="23">
        <v>0.013</v>
      </c>
      <c r="G65" s="24">
        <f>C65*G4</f>
        <v>258.16608</v>
      </c>
      <c r="H65" s="25"/>
    </row>
    <row r="66" spans="1:8" s="20" customFormat="1" ht="15">
      <c r="A66" s="21" t="s">
        <v>115</v>
      </c>
      <c r="B66" s="21" t="s">
        <v>116</v>
      </c>
      <c r="C66" s="22">
        <v>10.5853</v>
      </c>
      <c r="D66" s="21">
        <v>20</v>
      </c>
      <c r="E66" s="21">
        <v>35</v>
      </c>
      <c r="F66" s="23">
        <v>0.014</v>
      </c>
      <c r="G66" s="24">
        <f>C66*G4</f>
        <v>287.92016</v>
      </c>
      <c r="H66" s="25"/>
    </row>
    <row r="67" spans="1:8" s="20" customFormat="1" ht="15">
      <c r="A67" s="21"/>
      <c r="B67" s="21"/>
      <c r="C67" s="53"/>
      <c r="D67" s="21"/>
      <c r="E67" s="21"/>
      <c r="F67" s="23"/>
      <c r="G67" s="24"/>
      <c r="H67" s="25"/>
    </row>
    <row r="68" spans="1:8" s="20" customFormat="1" ht="15.75">
      <c r="A68" s="17" t="s">
        <v>117</v>
      </c>
      <c r="B68" s="17"/>
      <c r="C68" s="17"/>
      <c r="D68" s="17"/>
      <c r="E68" s="17"/>
      <c r="F68" s="17"/>
      <c r="G68" s="18"/>
      <c r="H68" s="25"/>
    </row>
    <row r="69" spans="1:59" ht="15">
      <c r="A69" s="35" t="s">
        <v>118</v>
      </c>
      <c r="B69" s="35" t="s">
        <v>119</v>
      </c>
      <c r="C69" s="35">
        <v>0.5521</v>
      </c>
      <c r="D69" s="35"/>
      <c r="E69" s="35"/>
      <c r="F69" s="35"/>
      <c r="G69" s="35">
        <f>C69*G4</f>
        <v>15.01712</v>
      </c>
      <c r="H69" s="25" t="s">
        <v>40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1:8" s="20" customFormat="1" ht="15">
      <c r="A70" s="21" t="s">
        <v>120</v>
      </c>
      <c r="B70" s="21" t="s">
        <v>121</v>
      </c>
      <c r="C70" s="22">
        <v>0.5598</v>
      </c>
      <c r="D70" s="21">
        <v>500</v>
      </c>
      <c r="E70" s="21">
        <v>20</v>
      </c>
      <c r="F70" s="23">
        <v>0.021</v>
      </c>
      <c r="G70" s="24">
        <f>C70*G4</f>
        <v>15.22656</v>
      </c>
      <c r="H70" s="25"/>
    </row>
    <row r="71" spans="1:8" s="20" customFormat="1" ht="15">
      <c r="A71" s="21" t="s">
        <v>122</v>
      </c>
      <c r="B71" s="21" t="s">
        <v>123</v>
      </c>
      <c r="C71" s="22">
        <v>0.6456</v>
      </c>
      <c r="D71" s="21">
        <v>500</v>
      </c>
      <c r="E71" s="21">
        <v>25</v>
      </c>
      <c r="F71" s="23">
        <v>0.021</v>
      </c>
      <c r="G71" s="24">
        <f>C71*G4</f>
        <v>17.560319999999997</v>
      </c>
      <c r="H71" s="25"/>
    </row>
    <row r="72" spans="1:8" s="20" customFormat="1" ht="15">
      <c r="A72" s="21" t="s">
        <v>124</v>
      </c>
      <c r="B72" s="21" t="s">
        <v>125</v>
      </c>
      <c r="C72" s="22">
        <v>0.5598</v>
      </c>
      <c r="D72" s="21">
        <v>500</v>
      </c>
      <c r="E72" s="21">
        <v>21</v>
      </c>
      <c r="F72" s="23">
        <v>0.021</v>
      </c>
      <c r="G72" s="24">
        <f>C72*G4</f>
        <v>15.22656</v>
      </c>
      <c r="H72" s="25"/>
    </row>
    <row r="73" spans="1:8" s="20" customFormat="1" ht="15">
      <c r="A73" s="21" t="s">
        <v>126</v>
      </c>
      <c r="B73" s="21" t="s">
        <v>127</v>
      </c>
      <c r="C73" s="22">
        <v>0.606</v>
      </c>
      <c r="D73" s="21">
        <v>500</v>
      </c>
      <c r="E73" s="21">
        <v>27</v>
      </c>
      <c r="F73" s="23">
        <v>0.021</v>
      </c>
      <c r="G73" s="24">
        <f>C73*G4</f>
        <v>16.4832</v>
      </c>
      <c r="H73" s="25"/>
    </row>
    <row r="74" spans="1:8" s="20" customFormat="1" ht="15">
      <c r="A74" s="21" t="s">
        <v>128</v>
      </c>
      <c r="B74" s="21" t="s">
        <v>129</v>
      </c>
      <c r="C74" s="22">
        <v>0.8528</v>
      </c>
      <c r="D74" s="21">
        <v>500</v>
      </c>
      <c r="E74" s="21">
        <v>28</v>
      </c>
      <c r="F74" s="23">
        <v>0.037</v>
      </c>
      <c r="G74" s="24">
        <f>C74*G4</f>
        <v>23.19616</v>
      </c>
      <c r="H74" s="25"/>
    </row>
    <row r="75" spans="1:8" s="20" customFormat="1" ht="15">
      <c r="A75" s="21" t="s">
        <v>130</v>
      </c>
      <c r="B75" s="21" t="s">
        <v>131</v>
      </c>
      <c r="C75" s="22">
        <v>1.0066</v>
      </c>
      <c r="D75" s="21">
        <v>500</v>
      </c>
      <c r="E75" s="21">
        <v>30</v>
      </c>
      <c r="F75" s="23">
        <v>0.044</v>
      </c>
      <c r="G75" s="24">
        <f>C75*G4</f>
        <v>27.379519999999996</v>
      </c>
      <c r="H75" s="25"/>
    </row>
    <row r="76" spans="1:8" s="20" customFormat="1" ht="15">
      <c r="A76" s="21" t="s">
        <v>132</v>
      </c>
      <c r="B76" s="21" t="s">
        <v>133</v>
      </c>
      <c r="C76" s="22">
        <v>1.3392</v>
      </c>
      <c r="D76" s="21">
        <v>500</v>
      </c>
      <c r="E76" s="21">
        <v>32</v>
      </c>
      <c r="F76" s="23">
        <v>0.046</v>
      </c>
      <c r="G76" s="24">
        <f>C76*G4</f>
        <v>36.42624</v>
      </c>
      <c r="H76" s="25"/>
    </row>
    <row r="77" spans="1:8" s="20" customFormat="1" ht="15">
      <c r="A77" s="21" t="s">
        <v>134</v>
      </c>
      <c r="B77" s="21" t="s">
        <v>135</v>
      </c>
      <c r="C77" s="22">
        <v>0.6008</v>
      </c>
      <c r="D77" s="21">
        <v>500</v>
      </c>
      <c r="E77" s="21">
        <v>24</v>
      </c>
      <c r="F77" s="23">
        <v>0.021</v>
      </c>
      <c r="G77" s="24">
        <f>C77*G4</f>
        <v>16.34176</v>
      </c>
      <c r="H77" s="25"/>
    </row>
    <row r="78" spans="1:8" s="20" customFormat="1" ht="15">
      <c r="A78" s="21" t="s">
        <v>136</v>
      </c>
      <c r="B78" s="21" t="s">
        <v>137</v>
      </c>
      <c r="C78" s="22">
        <v>0.7318</v>
      </c>
      <c r="D78" s="21">
        <v>500</v>
      </c>
      <c r="E78" s="21">
        <v>31</v>
      </c>
      <c r="F78" s="23">
        <v>0.021</v>
      </c>
      <c r="G78" s="24">
        <f>C78*G4</f>
        <v>19.90496</v>
      </c>
      <c r="H78" s="25"/>
    </row>
    <row r="79" spans="1:8" s="20" customFormat="1" ht="15">
      <c r="A79" s="21" t="s">
        <v>138</v>
      </c>
      <c r="B79" s="21" t="s">
        <v>139</v>
      </c>
      <c r="C79" s="22">
        <v>0.9297</v>
      </c>
      <c r="D79" s="21">
        <v>400</v>
      </c>
      <c r="E79" s="21">
        <v>30</v>
      </c>
      <c r="F79" s="23">
        <v>0.029</v>
      </c>
      <c r="G79" s="24">
        <f>C79*G4</f>
        <v>25.28784</v>
      </c>
      <c r="H79" s="25"/>
    </row>
    <row r="80" spans="1:8" s="20" customFormat="1" ht="15">
      <c r="A80" s="21" t="s">
        <v>140</v>
      </c>
      <c r="B80" s="21" t="s">
        <v>141</v>
      </c>
      <c r="C80" s="22">
        <v>1.079</v>
      </c>
      <c r="D80" s="21">
        <v>400</v>
      </c>
      <c r="E80" s="21">
        <v>30</v>
      </c>
      <c r="F80" s="23">
        <v>0.034</v>
      </c>
      <c r="G80" s="24">
        <f>C80*G4</f>
        <v>29.348799999999997</v>
      </c>
      <c r="H80" s="25"/>
    </row>
    <row r="81" spans="1:8" s="20" customFormat="1" ht="15">
      <c r="A81" s="21" t="s">
        <v>142</v>
      </c>
      <c r="B81" s="21" t="s">
        <v>143</v>
      </c>
      <c r="C81" s="22">
        <v>1.316</v>
      </c>
      <c r="D81" s="21">
        <v>300</v>
      </c>
      <c r="E81" s="21">
        <v>31</v>
      </c>
      <c r="F81" s="23">
        <v>0.031</v>
      </c>
      <c r="G81" s="24">
        <f>C81*G4</f>
        <v>35.7952</v>
      </c>
      <c r="H81" s="25"/>
    </row>
    <row r="82" spans="1:8" s="20" customFormat="1" ht="15">
      <c r="A82" s="21" t="s">
        <v>144</v>
      </c>
      <c r="B82" s="21" t="s">
        <v>145</v>
      </c>
      <c r="C82" s="22">
        <v>1.9311</v>
      </c>
      <c r="D82" s="21">
        <v>100</v>
      </c>
      <c r="E82" s="21">
        <v>18</v>
      </c>
      <c r="F82" s="23">
        <v>0.016</v>
      </c>
      <c r="G82" s="24">
        <f>C82*G4</f>
        <v>52.52592</v>
      </c>
      <c r="H82" s="25"/>
    </row>
    <row r="83" spans="1:8" s="20" customFormat="1" ht="15">
      <c r="A83" s="27" t="s">
        <v>146</v>
      </c>
      <c r="B83" s="27" t="s">
        <v>147</v>
      </c>
      <c r="C83" s="54">
        <v>2.6692</v>
      </c>
      <c r="D83" s="41">
        <v>100</v>
      </c>
      <c r="E83" s="27">
        <v>26</v>
      </c>
      <c r="F83" s="55">
        <v>0.02</v>
      </c>
      <c r="G83" s="29">
        <f>C83*G4</f>
        <v>72.60224</v>
      </c>
      <c r="H83" s="25"/>
    </row>
    <row r="84" spans="1:8" s="20" customFormat="1" ht="15">
      <c r="A84" s="21" t="s">
        <v>148</v>
      </c>
      <c r="B84" s="21" t="s">
        <v>149</v>
      </c>
      <c r="C84" s="22">
        <v>0.7403</v>
      </c>
      <c r="D84" s="21">
        <v>500</v>
      </c>
      <c r="E84" s="21">
        <v>26</v>
      </c>
      <c r="F84" s="23">
        <v>0.021</v>
      </c>
      <c r="G84" s="24">
        <f>C84*G4</f>
        <v>20.136159999999997</v>
      </c>
      <c r="H84" s="25"/>
    </row>
    <row r="85" spans="1:8" s="20" customFormat="1" ht="15">
      <c r="A85" s="21" t="s">
        <v>150</v>
      </c>
      <c r="B85" s="21" t="s">
        <v>151</v>
      </c>
      <c r="C85" s="22">
        <v>0.8171</v>
      </c>
      <c r="D85" s="21">
        <v>400</v>
      </c>
      <c r="E85" s="21">
        <v>30</v>
      </c>
      <c r="F85" s="23">
        <v>0.024</v>
      </c>
      <c r="G85" s="24">
        <f>C85*G4</f>
        <v>22.22512</v>
      </c>
      <c r="H85" s="25"/>
    </row>
    <row r="86" spans="1:8" s="20" customFormat="1" ht="15">
      <c r="A86" s="21" t="s">
        <v>152</v>
      </c>
      <c r="B86" s="21" t="s">
        <v>153</v>
      </c>
      <c r="C86" s="22">
        <v>1.0451</v>
      </c>
      <c r="D86" s="21">
        <v>300</v>
      </c>
      <c r="E86" s="21">
        <v>29</v>
      </c>
      <c r="F86" s="23">
        <v>0.023</v>
      </c>
      <c r="G86" s="24">
        <f>C86*G4</f>
        <v>28.426719999999996</v>
      </c>
      <c r="H86" s="25"/>
    </row>
    <row r="87" spans="1:8" s="20" customFormat="1" ht="15">
      <c r="A87" s="21" t="s">
        <v>154</v>
      </c>
      <c r="B87" s="21" t="s">
        <v>155</v>
      </c>
      <c r="C87" s="22">
        <v>1.1103</v>
      </c>
      <c r="D87" s="21">
        <v>300</v>
      </c>
      <c r="E87" s="21">
        <v>29</v>
      </c>
      <c r="F87" s="23">
        <v>0.025</v>
      </c>
      <c r="G87" s="24">
        <f>C87*G4</f>
        <v>30.20016</v>
      </c>
      <c r="H87" s="25"/>
    </row>
    <row r="88" spans="1:8" s="20" customFormat="1" ht="15">
      <c r="A88" s="21" t="s">
        <v>156</v>
      </c>
      <c r="B88" s="21" t="s">
        <v>157</v>
      </c>
      <c r="C88" s="22">
        <v>1.3304</v>
      </c>
      <c r="D88" s="21">
        <v>200</v>
      </c>
      <c r="E88" s="21">
        <v>26</v>
      </c>
      <c r="F88" s="23">
        <v>0.026</v>
      </c>
      <c r="G88" s="24">
        <f>C88*G4</f>
        <v>36.18688</v>
      </c>
      <c r="H88" s="25"/>
    </row>
    <row r="89" spans="1:8" s="20" customFormat="1" ht="15">
      <c r="A89" s="21" t="s">
        <v>158</v>
      </c>
      <c r="B89" s="21" t="s">
        <v>159</v>
      </c>
      <c r="C89" s="22">
        <v>1.9838</v>
      </c>
      <c r="D89" s="21">
        <v>150</v>
      </c>
      <c r="E89" s="21">
        <v>27</v>
      </c>
      <c r="F89" s="23">
        <v>0.021</v>
      </c>
      <c r="G89" s="24">
        <f>C89*G4</f>
        <v>53.95936</v>
      </c>
      <c r="H89" s="25"/>
    </row>
    <row r="90" spans="1:8" s="20" customFormat="1" ht="15">
      <c r="A90" s="21" t="s">
        <v>160</v>
      </c>
      <c r="B90" s="21" t="s">
        <v>161</v>
      </c>
      <c r="C90" s="22">
        <v>2.0741</v>
      </c>
      <c r="D90" s="21">
        <v>100</v>
      </c>
      <c r="E90" s="21">
        <v>21</v>
      </c>
      <c r="F90" s="23">
        <v>0.016</v>
      </c>
      <c r="G90" s="24">
        <f>C90*G4</f>
        <v>56.41552</v>
      </c>
      <c r="H90" s="25"/>
    </row>
    <row r="91" spans="1:8" s="20" customFormat="1" ht="15">
      <c r="A91" s="21" t="s">
        <v>162</v>
      </c>
      <c r="B91" s="21" t="s">
        <v>163</v>
      </c>
      <c r="C91" s="22">
        <v>3.147</v>
      </c>
      <c r="D91" s="21">
        <v>50</v>
      </c>
      <c r="E91" s="21">
        <v>22</v>
      </c>
      <c r="F91" s="23">
        <v>0.022</v>
      </c>
      <c r="G91" s="24">
        <f>C91*G4</f>
        <v>85.5984</v>
      </c>
      <c r="H91" s="25"/>
    </row>
    <row r="92" spans="1:8" s="20" customFormat="1" ht="15">
      <c r="A92" s="21" t="s">
        <v>164</v>
      </c>
      <c r="B92" s="21" t="s">
        <v>165</v>
      </c>
      <c r="C92" s="22">
        <v>4.1626</v>
      </c>
      <c r="D92" s="21">
        <v>40</v>
      </c>
      <c r="E92" s="21">
        <v>23</v>
      </c>
      <c r="F92" s="23">
        <v>0.021</v>
      </c>
      <c r="G92" s="24">
        <f>C92*G4</f>
        <v>113.22272000000001</v>
      </c>
      <c r="H92" s="25"/>
    </row>
    <row r="93" spans="1:8" s="20" customFormat="1" ht="15">
      <c r="A93" s="21" t="s">
        <v>166</v>
      </c>
      <c r="B93" s="21" t="s">
        <v>167</v>
      </c>
      <c r="C93" s="22">
        <v>6.2796</v>
      </c>
      <c r="D93" s="21">
        <v>40</v>
      </c>
      <c r="E93" s="21">
        <v>26</v>
      </c>
      <c r="F93" s="23">
        <v>0.021</v>
      </c>
      <c r="G93" s="24">
        <f>C93*G4</f>
        <v>170.80512000000002</v>
      </c>
      <c r="H93" s="25"/>
    </row>
    <row r="94" spans="1:8" s="20" customFormat="1" ht="15">
      <c r="A94" s="21" t="s">
        <v>168</v>
      </c>
      <c r="B94" s="21" t="s">
        <v>169</v>
      </c>
      <c r="C94" s="22">
        <v>0.9638</v>
      </c>
      <c r="D94" s="21">
        <v>300</v>
      </c>
      <c r="E94" s="21">
        <v>29</v>
      </c>
      <c r="F94" s="23">
        <v>0.022</v>
      </c>
      <c r="G94" s="24">
        <f>C94*G4</f>
        <v>26.21536</v>
      </c>
      <c r="H94" s="25"/>
    </row>
    <row r="95" spans="1:8" s="20" customFormat="1" ht="15">
      <c r="A95" s="21" t="s">
        <v>170</v>
      </c>
      <c r="B95" s="21" t="s">
        <v>171</v>
      </c>
      <c r="C95" s="22">
        <v>1.1014</v>
      </c>
      <c r="D95" s="21">
        <v>300</v>
      </c>
      <c r="E95" s="21">
        <v>33</v>
      </c>
      <c r="F95" s="23">
        <v>0.028</v>
      </c>
      <c r="G95" s="24">
        <f>C95*G4</f>
        <v>29.95808</v>
      </c>
      <c r="H95" s="25"/>
    </row>
    <row r="96" spans="1:8" s="20" customFormat="1" ht="15">
      <c r="A96" s="21" t="s">
        <v>172</v>
      </c>
      <c r="B96" s="21" t="s">
        <v>173</v>
      </c>
      <c r="C96" s="22">
        <v>1.3165</v>
      </c>
      <c r="D96" s="21">
        <v>250</v>
      </c>
      <c r="E96" s="21">
        <v>30</v>
      </c>
      <c r="F96" s="23">
        <v>0.028</v>
      </c>
      <c r="G96" s="24">
        <f>C96*G4</f>
        <v>35.8088</v>
      </c>
      <c r="H96" s="25"/>
    </row>
    <row r="97" spans="1:8" s="20" customFormat="1" ht="15">
      <c r="A97" s="21" t="s">
        <v>174</v>
      </c>
      <c r="B97" s="21" t="s">
        <v>175</v>
      </c>
      <c r="C97" s="22">
        <v>1.6023</v>
      </c>
      <c r="D97" s="21">
        <v>200</v>
      </c>
      <c r="E97" s="21">
        <v>34</v>
      </c>
      <c r="F97" s="23">
        <v>0.026</v>
      </c>
      <c r="G97" s="24">
        <f>C97*G4</f>
        <v>43.58256</v>
      </c>
      <c r="H97" s="25"/>
    </row>
    <row r="98" spans="1:8" s="20" customFormat="1" ht="15">
      <c r="A98" s="21" t="s">
        <v>176</v>
      </c>
      <c r="B98" s="21" t="s">
        <v>177</v>
      </c>
      <c r="C98" s="22">
        <v>2.011</v>
      </c>
      <c r="D98" s="21">
        <v>100</v>
      </c>
      <c r="E98" s="21">
        <v>23</v>
      </c>
      <c r="F98" s="23">
        <v>0.018</v>
      </c>
      <c r="G98" s="24">
        <f>C98*G4</f>
        <v>54.699200000000005</v>
      </c>
      <c r="H98" s="25"/>
    </row>
    <row r="99" spans="1:8" s="20" customFormat="1" ht="15">
      <c r="A99" s="21" t="s">
        <v>178</v>
      </c>
      <c r="B99" s="21" t="s">
        <v>179</v>
      </c>
      <c r="C99" s="22">
        <v>2.2887</v>
      </c>
      <c r="D99" s="34">
        <v>100</v>
      </c>
      <c r="E99" s="34">
        <v>25</v>
      </c>
      <c r="F99" s="56">
        <v>0.019</v>
      </c>
      <c r="G99" s="57">
        <f>C99*G4</f>
        <v>62.25264</v>
      </c>
      <c r="H99" s="25"/>
    </row>
    <row r="100" spans="1:8" s="20" customFormat="1" ht="15">
      <c r="A100" s="21" t="s">
        <v>180</v>
      </c>
      <c r="B100" s="21" t="s">
        <v>181</v>
      </c>
      <c r="C100" s="22">
        <v>3.4331</v>
      </c>
      <c r="D100" s="34">
        <v>50</v>
      </c>
      <c r="E100" s="34">
        <v>23</v>
      </c>
      <c r="F100" s="56">
        <v>0.024</v>
      </c>
      <c r="G100" s="57">
        <f>C100*G4</f>
        <v>93.38032</v>
      </c>
      <c r="H100" s="25"/>
    </row>
    <row r="101" spans="1:8" s="20" customFormat="1" ht="15">
      <c r="A101" s="21" t="s">
        <v>182</v>
      </c>
      <c r="B101" s="21" t="s">
        <v>183</v>
      </c>
      <c r="C101" s="22">
        <v>4.4201</v>
      </c>
      <c r="D101" s="34">
        <v>40</v>
      </c>
      <c r="E101" s="34">
        <v>25</v>
      </c>
      <c r="F101" s="56">
        <v>0.021</v>
      </c>
      <c r="G101" s="57">
        <f>C101*G4</f>
        <v>120.22671999999999</v>
      </c>
      <c r="H101" s="25"/>
    </row>
    <row r="102" spans="1:8" s="20" customFormat="1" ht="15">
      <c r="A102" s="21" t="s">
        <v>184</v>
      </c>
      <c r="B102" s="21" t="s">
        <v>185</v>
      </c>
      <c r="C102" s="22">
        <v>6.5372</v>
      </c>
      <c r="D102" s="34">
        <v>40</v>
      </c>
      <c r="E102" s="34">
        <v>28</v>
      </c>
      <c r="F102" s="56">
        <v>0.021</v>
      </c>
      <c r="G102" s="57">
        <f>C103*G4</f>
        <v>34.14144</v>
      </c>
      <c r="H102" s="25"/>
    </row>
    <row r="103" spans="1:8" s="20" customFormat="1" ht="15">
      <c r="A103" s="21" t="s">
        <v>186</v>
      </c>
      <c r="B103" s="21" t="s">
        <v>187</v>
      </c>
      <c r="C103" s="22">
        <v>1.2552</v>
      </c>
      <c r="D103" s="34">
        <v>300</v>
      </c>
      <c r="E103" s="34">
        <v>33</v>
      </c>
      <c r="F103" s="56">
        <v>0.028</v>
      </c>
      <c r="G103" s="57">
        <f>C103*G4</f>
        <v>34.14144</v>
      </c>
      <c r="H103" s="25"/>
    </row>
    <row r="104" spans="1:8" s="20" customFormat="1" ht="15">
      <c r="A104" s="21" t="s">
        <v>188</v>
      </c>
      <c r="B104" s="21" t="s">
        <v>189</v>
      </c>
      <c r="C104" s="22">
        <v>1.5021</v>
      </c>
      <c r="D104" s="34">
        <v>200</v>
      </c>
      <c r="E104" s="34">
        <v>29</v>
      </c>
      <c r="F104" s="56">
        <v>0.023</v>
      </c>
      <c r="G104" s="57">
        <f>C104*G4</f>
        <v>40.85712</v>
      </c>
      <c r="H104" s="25"/>
    </row>
    <row r="105" spans="1:8" s="20" customFormat="1" ht="15">
      <c r="A105" s="21" t="s">
        <v>190</v>
      </c>
      <c r="B105" s="21" t="s">
        <v>191</v>
      </c>
      <c r="C105" s="22">
        <v>1.6448</v>
      </c>
      <c r="D105" s="34">
        <v>200</v>
      </c>
      <c r="E105" s="34">
        <v>30</v>
      </c>
      <c r="F105" s="56">
        <v>0.029</v>
      </c>
      <c r="G105" s="57">
        <f>C105*G4</f>
        <v>44.73856</v>
      </c>
      <c r="H105" s="25"/>
    </row>
    <row r="106" spans="1:8" s="20" customFormat="1" ht="15">
      <c r="A106" s="21" t="s">
        <v>192</v>
      </c>
      <c r="B106" s="21" t="s">
        <v>193</v>
      </c>
      <c r="C106" s="22">
        <v>2.0254</v>
      </c>
      <c r="D106" s="34">
        <v>120</v>
      </c>
      <c r="E106" s="34">
        <v>27</v>
      </c>
      <c r="F106" s="56">
        <v>0.02</v>
      </c>
      <c r="G106" s="57">
        <f>C106*G4</f>
        <v>55.09087999999999</v>
      </c>
      <c r="H106" s="25"/>
    </row>
    <row r="107" spans="1:8" s="20" customFormat="1" ht="15">
      <c r="A107" s="21" t="s">
        <v>194</v>
      </c>
      <c r="B107" s="21" t="s">
        <v>195</v>
      </c>
      <c r="C107" s="22">
        <v>2.4603</v>
      </c>
      <c r="D107" s="34">
        <v>100</v>
      </c>
      <c r="E107" s="34">
        <v>29</v>
      </c>
      <c r="F107" s="56">
        <v>0.023</v>
      </c>
      <c r="G107" s="57">
        <f>C107*G4</f>
        <v>66.92016</v>
      </c>
      <c r="H107" s="25"/>
    </row>
    <row r="108" spans="1:8" s="20" customFormat="1" ht="15">
      <c r="A108" s="21" t="s">
        <v>196</v>
      </c>
      <c r="B108" s="21" t="s">
        <v>197</v>
      </c>
      <c r="C108" s="22">
        <v>2.6806</v>
      </c>
      <c r="D108" s="34">
        <v>100</v>
      </c>
      <c r="E108" s="34">
        <v>33</v>
      </c>
      <c r="F108" s="56">
        <v>0.025</v>
      </c>
      <c r="G108" s="57">
        <f>C108*G4</f>
        <v>72.91232</v>
      </c>
      <c r="H108" s="25"/>
    </row>
    <row r="109" spans="1:8" s="20" customFormat="1" ht="15">
      <c r="A109" s="21" t="s">
        <v>198</v>
      </c>
      <c r="B109" s="21" t="s">
        <v>199</v>
      </c>
      <c r="C109" s="22">
        <v>4.0767</v>
      </c>
      <c r="D109" s="34">
        <v>50</v>
      </c>
      <c r="E109" s="34">
        <v>25</v>
      </c>
      <c r="F109" s="56">
        <v>0.022</v>
      </c>
      <c r="G109" s="57">
        <f>C109*G4</f>
        <v>110.88623999999999</v>
      </c>
      <c r="H109" s="25"/>
    </row>
    <row r="110" spans="1:8" s="20" customFormat="1" ht="15">
      <c r="A110" s="21" t="s">
        <v>200</v>
      </c>
      <c r="B110" s="21" t="s">
        <v>201</v>
      </c>
      <c r="C110" s="22">
        <v>4.8928</v>
      </c>
      <c r="D110" s="34">
        <v>40</v>
      </c>
      <c r="E110" s="34">
        <v>26</v>
      </c>
      <c r="F110" s="56">
        <v>0.028</v>
      </c>
      <c r="G110" s="57">
        <f>C110*G4</f>
        <v>133.08416</v>
      </c>
      <c r="H110" s="25"/>
    </row>
    <row r="111" spans="1:8" s="20" customFormat="1" ht="15">
      <c r="A111" s="21" t="s">
        <v>202</v>
      </c>
      <c r="B111" s="21" t="s">
        <v>203</v>
      </c>
      <c r="C111" s="22">
        <v>7.2545</v>
      </c>
      <c r="D111" s="34">
        <v>40</v>
      </c>
      <c r="E111" s="34">
        <v>30</v>
      </c>
      <c r="F111" s="56">
        <v>0.035</v>
      </c>
      <c r="G111" s="57">
        <f>C111*G4</f>
        <v>197.3224</v>
      </c>
      <c r="H111" s="25"/>
    </row>
    <row r="112" spans="1:8" s="20" customFormat="1" ht="15">
      <c r="A112" s="27" t="s">
        <v>204</v>
      </c>
      <c r="B112" s="27" t="s">
        <v>205</v>
      </c>
      <c r="C112" s="22">
        <v>1.6512</v>
      </c>
      <c r="D112" s="58">
        <v>200</v>
      </c>
      <c r="E112" s="34">
        <v>29</v>
      </c>
      <c r="F112" s="59">
        <v>0.022</v>
      </c>
      <c r="G112" s="57">
        <f>C112*G4</f>
        <v>44.912639999999996</v>
      </c>
      <c r="H112" s="25"/>
    </row>
    <row r="113" spans="1:8" s="20" customFormat="1" ht="15">
      <c r="A113" s="21" t="s">
        <v>206</v>
      </c>
      <c r="B113" s="21" t="s">
        <v>207</v>
      </c>
      <c r="C113" s="22">
        <v>1.9453</v>
      </c>
      <c r="D113" s="34">
        <v>150</v>
      </c>
      <c r="E113" s="34">
        <v>28</v>
      </c>
      <c r="F113" s="56">
        <v>0.021</v>
      </c>
      <c r="G113" s="57">
        <f>C113*G4</f>
        <v>52.91216</v>
      </c>
      <c r="H113" s="25"/>
    </row>
    <row r="114" spans="1:8" s="20" customFormat="1" ht="15">
      <c r="A114" s="21" t="s">
        <v>208</v>
      </c>
      <c r="B114" s="21" t="s">
        <v>209</v>
      </c>
      <c r="C114" s="22">
        <v>2.1829</v>
      </c>
      <c r="D114" s="34">
        <v>150</v>
      </c>
      <c r="E114" s="34">
        <v>30</v>
      </c>
      <c r="F114" s="56">
        <v>0.025</v>
      </c>
      <c r="G114" s="57">
        <f>C114*G4</f>
        <v>59.37488</v>
      </c>
      <c r="H114" s="25"/>
    </row>
    <row r="115" spans="1:8" s="20" customFormat="1" ht="15">
      <c r="A115" s="21" t="s">
        <v>210</v>
      </c>
      <c r="B115" s="21" t="s">
        <v>211</v>
      </c>
      <c r="C115" s="22">
        <v>2.4339</v>
      </c>
      <c r="D115" s="34">
        <v>100</v>
      </c>
      <c r="E115" s="34">
        <v>26</v>
      </c>
      <c r="F115" s="56">
        <v>0.019</v>
      </c>
      <c r="G115" s="57">
        <f>C115*G4</f>
        <v>66.20208</v>
      </c>
      <c r="H115" s="25"/>
    </row>
    <row r="116" spans="1:8" s="20" customFormat="1" ht="15">
      <c r="A116" s="21" t="s">
        <v>212</v>
      </c>
      <c r="B116" s="21" t="s">
        <v>213</v>
      </c>
      <c r="C116" s="22">
        <v>3.2298</v>
      </c>
      <c r="D116" s="34">
        <v>80</v>
      </c>
      <c r="E116" s="34">
        <v>29</v>
      </c>
      <c r="F116" s="56">
        <v>0.021</v>
      </c>
      <c r="G116" s="57">
        <f>C116*G4</f>
        <v>87.85056</v>
      </c>
      <c r="H116" s="25"/>
    </row>
    <row r="117" spans="1:8" s="20" customFormat="1" ht="15">
      <c r="A117" s="21" t="s">
        <v>214</v>
      </c>
      <c r="B117" s="21" t="s">
        <v>215</v>
      </c>
      <c r="C117" s="22">
        <v>3.3055</v>
      </c>
      <c r="D117" s="34">
        <v>80</v>
      </c>
      <c r="E117" s="34">
        <v>33</v>
      </c>
      <c r="F117" s="56">
        <v>0.022</v>
      </c>
      <c r="G117" s="57">
        <f>C117*G4</f>
        <v>89.9096</v>
      </c>
      <c r="H117" s="25"/>
    </row>
    <row r="118" spans="1:8" s="20" customFormat="1" ht="15">
      <c r="A118" s="21" t="s">
        <v>216</v>
      </c>
      <c r="B118" s="21" t="s">
        <v>217</v>
      </c>
      <c r="C118" s="22">
        <v>4.463</v>
      </c>
      <c r="D118" s="34">
        <v>50</v>
      </c>
      <c r="E118" s="34">
        <v>28</v>
      </c>
      <c r="F118" s="56">
        <v>0.021</v>
      </c>
      <c r="G118" s="57">
        <f>C118*G4</f>
        <v>121.39359999999999</v>
      </c>
      <c r="H118" s="25"/>
    </row>
    <row r="119" spans="1:8" s="20" customFormat="1" ht="15">
      <c r="A119" s="21" t="s">
        <v>218</v>
      </c>
      <c r="B119" s="21" t="s">
        <v>219</v>
      </c>
      <c r="C119" s="22">
        <v>5.8836</v>
      </c>
      <c r="D119" s="34">
        <v>40</v>
      </c>
      <c r="E119" s="34">
        <v>26</v>
      </c>
      <c r="F119" s="56">
        <v>0.028</v>
      </c>
      <c r="G119" s="57">
        <f>C119*G4</f>
        <v>160.03392</v>
      </c>
      <c r="H119" s="25"/>
    </row>
    <row r="120" spans="1:8" s="20" customFormat="1" ht="15">
      <c r="A120" s="21" t="s">
        <v>220</v>
      </c>
      <c r="B120" s="21" t="s">
        <v>221</v>
      </c>
      <c r="C120" s="22">
        <v>8.6424</v>
      </c>
      <c r="D120" s="34">
        <v>30</v>
      </c>
      <c r="E120" s="34">
        <v>25</v>
      </c>
      <c r="F120" s="56">
        <v>0.026</v>
      </c>
      <c r="G120" s="57">
        <f>C120*G4</f>
        <v>235.07328</v>
      </c>
      <c r="H120" s="25"/>
    </row>
    <row r="121" spans="1:8" s="20" customFormat="1" ht="15">
      <c r="A121" s="21" t="s">
        <v>222</v>
      </c>
      <c r="B121" s="21" t="s">
        <v>223</v>
      </c>
      <c r="C121" s="22">
        <v>2.4769</v>
      </c>
      <c r="D121" s="34">
        <v>100</v>
      </c>
      <c r="E121" s="34">
        <v>23</v>
      </c>
      <c r="F121" s="56">
        <v>0.014</v>
      </c>
      <c r="G121" s="57">
        <f>C121*G4</f>
        <v>67.37168</v>
      </c>
      <c r="H121" s="25"/>
    </row>
    <row r="122" spans="1:8" s="20" customFormat="1" ht="15">
      <c r="A122" s="21" t="s">
        <v>224</v>
      </c>
      <c r="B122" s="21" t="s">
        <v>225</v>
      </c>
      <c r="C122" s="22">
        <v>2.4723</v>
      </c>
      <c r="D122" s="34">
        <v>100</v>
      </c>
      <c r="E122" s="34">
        <v>29</v>
      </c>
      <c r="F122" s="56">
        <v>0.02</v>
      </c>
      <c r="G122" s="57">
        <f>C122*G4</f>
        <v>67.24656</v>
      </c>
      <c r="H122" s="25"/>
    </row>
    <row r="123" spans="1:8" s="20" customFormat="1" ht="15">
      <c r="A123" s="21" t="s">
        <v>226</v>
      </c>
      <c r="B123" s="21" t="s">
        <v>227</v>
      </c>
      <c r="C123" s="22">
        <v>2.9325</v>
      </c>
      <c r="D123" s="34">
        <v>80</v>
      </c>
      <c r="E123" s="34">
        <v>30</v>
      </c>
      <c r="F123" s="56">
        <v>0.019</v>
      </c>
      <c r="G123" s="57">
        <f>C123*G4</f>
        <v>79.764</v>
      </c>
      <c r="H123" s="25"/>
    </row>
    <row r="124" spans="1:8" s="20" customFormat="1" ht="15">
      <c r="A124" s="21" t="s">
        <v>228</v>
      </c>
      <c r="B124" s="21" t="s">
        <v>229</v>
      </c>
      <c r="C124" s="22">
        <v>3.7889</v>
      </c>
      <c r="D124" s="34">
        <v>50</v>
      </c>
      <c r="E124" s="34">
        <v>25</v>
      </c>
      <c r="F124" s="56">
        <v>0.016</v>
      </c>
      <c r="G124" s="57">
        <f>C124*G4</f>
        <v>103.05807999999999</v>
      </c>
      <c r="H124" s="25"/>
    </row>
    <row r="125" spans="1:8" s="20" customFormat="1" ht="15">
      <c r="A125" s="21" t="s">
        <v>230</v>
      </c>
      <c r="B125" s="21" t="s">
        <v>231</v>
      </c>
      <c r="C125" s="22">
        <v>3.7335</v>
      </c>
      <c r="D125" s="34">
        <v>50</v>
      </c>
      <c r="E125" s="34">
        <v>28</v>
      </c>
      <c r="F125" s="56">
        <v>0.019</v>
      </c>
      <c r="G125" s="57">
        <f>C125*G4</f>
        <v>101.5512</v>
      </c>
      <c r="H125" s="25"/>
    </row>
    <row r="126" spans="1:8" s="20" customFormat="1" ht="15">
      <c r="A126" s="21" t="s">
        <v>232</v>
      </c>
      <c r="B126" s="21" t="s">
        <v>233</v>
      </c>
      <c r="C126" s="22">
        <v>5.1076</v>
      </c>
      <c r="D126" s="34">
        <v>40</v>
      </c>
      <c r="E126" s="34">
        <v>29</v>
      </c>
      <c r="F126" s="56">
        <v>0.021</v>
      </c>
      <c r="G126" s="57">
        <f>C126*G4</f>
        <v>138.92672</v>
      </c>
      <c r="H126" s="25"/>
    </row>
    <row r="127" spans="1:8" s="20" customFormat="1" ht="15">
      <c r="A127" s="21" t="s">
        <v>234</v>
      </c>
      <c r="B127" s="21" t="s">
        <v>235</v>
      </c>
      <c r="C127" s="22">
        <v>6.8584</v>
      </c>
      <c r="D127" s="34">
        <v>30</v>
      </c>
      <c r="E127" s="34">
        <v>25</v>
      </c>
      <c r="F127" s="56">
        <v>0.021</v>
      </c>
      <c r="G127" s="57">
        <f>C127*G4</f>
        <v>186.54847999999998</v>
      </c>
      <c r="H127" s="25"/>
    </row>
    <row r="128" spans="1:8" s="20" customFormat="1" ht="15">
      <c r="A128" s="21" t="s">
        <v>236</v>
      </c>
      <c r="B128" s="21" t="s">
        <v>237</v>
      </c>
      <c r="C128" s="22">
        <v>9.9671</v>
      </c>
      <c r="D128" s="34">
        <v>20</v>
      </c>
      <c r="E128" s="34">
        <v>20</v>
      </c>
      <c r="F128" s="56">
        <v>0.018</v>
      </c>
      <c r="G128" s="57">
        <f>C128*G4</f>
        <v>271.10512</v>
      </c>
      <c r="H128" s="25"/>
    </row>
    <row r="129" spans="1:8" s="20" customFormat="1" ht="15">
      <c r="A129" s="22" t="s">
        <v>238</v>
      </c>
      <c r="B129" s="22" t="s">
        <v>239</v>
      </c>
      <c r="C129" s="54">
        <v>2.9517</v>
      </c>
      <c r="D129" s="60">
        <v>100</v>
      </c>
      <c r="E129" s="34">
        <v>29</v>
      </c>
      <c r="F129" s="61">
        <f>0.27*0.24*0.26</f>
        <v>0.016848</v>
      </c>
      <c r="G129" s="57">
        <f>C129*G4</f>
        <v>80.28624</v>
      </c>
      <c r="H129" s="25"/>
    </row>
    <row r="130" spans="1:8" s="20" customFormat="1" ht="15">
      <c r="A130" s="22" t="s">
        <v>240</v>
      </c>
      <c r="B130" s="22" t="s">
        <v>241</v>
      </c>
      <c r="C130" s="62">
        <v>3.2121</v>
      </c>
      <c r="D130" s="63">
        <v>50</v>
      </c>
      <c r="E130" s="34">
        <v>19</v>
      </c>
      <c r="F130" s="61">
        <f>0.3*0.14*0.28</f>
        <v>0.011760000000000001</v>
      </c>
      <c r="G130" s="57">
        <f>C130*G4</f>
        <v>87.36912</v>
      </c>
      <c r="H130" s="25"/>
    </row>
    <row r="131" spans="1:8" s="20" customFormat="1" ht="15">
      <c r="A131" s="22" t="s">
        <v>242</v>
      </c>
      <c r="B131" s="22" t="s">
        <v>243</v>
      </c>
      <c r="C131" s="62">
        <v>3.8092</v>
      </c>
      <c r="D131" s="63">
        <v>50</v>
      </c>
      <c r="E131" s="34">
        <v>22</v>
      </c>
      <c r="F131" s="61">
        <f>0.34*0.14*0.28</f>
        <v>0.013328000000000005</v>
      </c>
      <c r="G131" s="57">
        <f>C131*G4</f>
        <v>103.61024</v>
      </c>
      <c r="H131" s="25"/>
    </row>
    <row r="132" spans="1:8" s="20" customFormat="1" ht="15">
      <c r="A132" s="21" t="s">
        <v>244</v>
      </c>
      <c r="B132" s="21" t="s">
        <v>245</v>
      </c>
      <c r="C132" s="22">
        <v>4.4788</v>
      </c>
      <c r="D132" s="34">
        <v>50</v>
      </c>
      <c r="E132" s="34">
        <v>29</v>
      </c>
      <c r="F132" s="56">
        <v>0.016</v>
      </c>
      <c r="G132" s="57">
        <f>C132*G4</f>
        <v>121.82336</v>
      </c>
      <c r="H132" s="25"/>
    </row>
    <row r="133" spans="1:8" s="20" customFormat="1" ht="15">
      <c r="A133" s="21" t="s">
        <v>246</v>
      </c>
      <c r="B133" s="21" t="s">
        <v>247</v>
      </c>
      <c r="C133" s="22">
        <v>4.8746</v>
      </c>
      <c r="D133" s="34">
        <v>50</v>
      </c>
      <c r="E133" s="34">
        <v>33</v>
      </c>
      <c r="F133" s="56">
        <v>0.018</v>
      </c>
      <c r="G133" s="57">
        <f>C133*G4</f>
        <v>132.58912</v>
      </c>
      <c r="H133" s="25"/>
    </row>
    <row r="134" spans="1:8" s="20" customFormat="1" ht="15">
      <c r="A134" s="21" t="s">
        <v>248</v>
      </c>
      <c r="B134" s="21" t="s">
        <v>249</v>
      </c>
      <c r="C134" s="22">
        <v>6.4603</v>
      </c>
      <c r="D134" s="34">
        <v>30</v>
      </c>
      <c r="E134" s="34">
        <v>27</v>
      </c>
      <c r="F134" s="56">
        <v>0.022</v>
      </c>
      <c r="G134" s="57">
        <f>C134*G4</f>
        <v>175.72016</v>
      </c>
      <c r="H134" s="25"/>
    </row>
    <row r="135" spans="1:8" s="20" customFormat="1" ht="15">
      <c r="A135" s="21" t="s">
        <v>250</v>
      </c>
      <c r="B135" s="21" t="s">
        <v>251</v>
      </c>
      <c r="C135" s="22">
        <v>8.2946</v>
      </c>
      <c r="D135" s="34">
        <v>30</v>
      </c>
      <c r="E135" s="34">
        <v>28</v>
      </c>
      <c r="F135" s="56">
        <v>0.021</v>
      </c>
      <c r="G135" s="57">
        <f>C135*G4</f>
        <v>225.61312</v>
      </c>
      <c r="H135" s="25"/>
    </row>
    <row r="136" spans="1:8" s="20" customFormat="1" ht="15">
      <c r="A136" s="21" t="s">
        <v>252</v>
      </c>
      <c r="B136" s="21" t="s">
        <v>253</v>
      </c>
      <c r="C136" s="22">
        <v>11.1861</v>
      </c>
      <c r="D136" s="34">
        <v>20</v>
      </c>
      <c r="E136" s="34">
        <v>25</v>
      </c>
      <c r="F136" s="56">
        <v>0.02</v>
      </c>
      <c r="G136" s="57">
        <f>C136*G4</f>
        <v>304.26192</v>
      </c>
      <c r="H136" s="25"/>
    </row>
    <row r="137" spans="1:8" s="20" customFormat="1" ht="15">
      <c r="A137" s="27" t="s">
        <v>254</v>
      </c>
      <c r="B137" s="27" t="s">
        <v>255</v>
      </c>
      <c r="C137" s="22">
        <v>3.9518</v>
      </c>
      <c r="D137" s="34">
        <v>50</v>
      </c>
      <c r="E137" s="34">
        <v>22</v>
      </c>
      <c r="F137" s="61">
        <f>0.3*0.15*0.3</f>
        <v>0.0135</v>
      </c>
      <c r="G137" s="57">
        <f>C137*G4</f>
        <v>107.48895999999999</v>
      </c>
      <c r="H137" s="25"/>
    </row>
    <row r="138" spans="1:8" s="20" customFormat="1" ht="15">
      <c r="A138" s="27" t="s">
        <v>256</v>
      </c>
      <c r="B138" s="27" t="s">
        <v>257</v>
      </c>
      <c r="C138" s="22">
        <v>5.0533</v>
      </c>
      <c r="D138" s="34">
        <v>50</v>
      </c>
      <c r="E138" s="34">
        <v>23</v>
      </c>
      <c r="F138" s="61">
        <f>0.45*0.14*0.28</f>
        <v>0.017640000000000006</v>
      </c>
      <c r="G138" s="57">
        <f>C138*G4</f>
        <v>137.44976</v>
      </c>
      <c r="H138" s="25"/>
    </row>
    <row r="139" spans="1:8" s="20" customFormat="1" ht="15">
      <c r="A139" s="21" t="s">
        <v>258</v>
      </c>
      <c r="B139" s="21" t="s">
        <v>259</v>
      </c>
      <c r="C139" s="22">
        <v>5.3341</v>
      </c>
      <c r="D139" s="34">
        <v>40</v>
      </c>
      <c r="E139" s="34">
        <v>27</v>
      </c>
      <c r="F139" s="56">
        <v>0.021</v>
      </c>
      <c r="G139" s="57">
        <f>C139*G4</f>
        <v>145.08752</v>
      </c>
      <c r="H139" s="25"/>
    </row>
    <row r="140" spans="1:8" s="20" customFormat="1" ht="15">
      <c r="A140" s="21" t="s">
        <v>260</v>
      </c>
      <c r="B140" s="21" t="s">
        <v>261</v>
      </c>
      <c r="C140" s="22">
        <v>5.8608</v>
      </c>
      <c r="D140" s="34">
        <v>40</v>
      </c>
      <c r="E140" s="34">
        <v>30</v>
      </c>
      <c r="F140" s="56">
        <v>0.017</v>
      </c>
      <c r="G140" s="57">
        <f>C140*G4</f>
        <v>159.41376</v>
      </c>
      <c r="H140" s="25"/>
    </row>
    <row r="141" spans="1:8" s="20" customFormat="1" ht="15">
      <c r="A141" s="21" t="s">
        <v>262</v>
      </c>
      <c r="B141" s="21" t="s">
        <v>263</v>
      </c>
      <c r="C141" s="22">
        <v>7.3947</v>
      </c>
      <c r="D141" s="34">
        <v>30</v>
      </c>
      <c r="E141" s="34">
        <v>31</v>
      </c>
      <c r="F141" s="56">
        <v>0.021</v>
      </c>
      <c r="G141" s="57">
        <f>C141*G4</f>
        <v>201.13584</v>
      </c>
      <c r="H141" s="25"/>
    </row>
    <row r="142" spans="1:8" s="20" customFormat="1" ht="15">
      <c r="A142" s="27" t="s">
        <v>264</v>
      </c>
      <c r="B142" s="27" t="s">
        <v>265</v>
      </c>
      <c r="C142" s="54">
        <v>10.7333</v>
      </c>
      <c r="D142" s="60">
        <v>20</v>
      </c>
      <c r="E142" s="60">
        <v>25</v>
      </c>
      <c r="F142" s="64">
        <f>0.84*0.14*0.28</f>
        <v>0.032928000000000006</v>
      </c>
      <c r="G142" s="57">
        <f>C142*G4</f>
        <v>291.94576</v>
      </c>
      <c r="H142" s="25"/>
    </row>
    <row r="143" spans="1:8" s="20" customFormat="1" ht="15">
      <c r="A143" s="21" t="s">
        <v>266</v>
      </c>
      <c r="B143" s="21" t="s">
        <v>267</v>
      </c>
      <c r="C143" s="22">
        <v>11.9857</v>
      </c>
      <c r="D143" s="34">
        <v>20</v>
      </c>
      <c r="E143" s="34">
        <v>28</v>
      </c>
      <c r="F143" s="56">
        <v>0.014</v>
      </c>
      <c r="G143" s="57">
        <f>C143*G4</f>
        <v>326.01104</v>
      </c>
      <c r="H143" s="25"/>
    </row>
    <row r="144" spans="1:8" s="20" customFormat="1" ht="15">
      <c r="A144" s="21" t="s">
        <v>268</v>
      </c>
      <c r="B144" s="21" t="s">
        <v>269</v>
      </c>
      <c r="C144" s="22">
        <v>6.6087</v>
      </c>
      <c r="D144" s="34">
        <v>30</v>
      </c>
      <c r="E144" s="34">
        <v>24</v>
      </c>
      <c r="F144" s="56">
        <v>0.017</v>
      </c>
      <c r="G144" s="57">
        <f>C144*G4</f>
        <v>179.75663999999998</v>
      </c>
      <c r="H144" s="25"/>
    </row>
    <row r="145" spans="1:8" s="20" customFormat="1" ht="15">
      <c r="A145" s="21" t="s">
        <v>270</v>
      </c>
      <c r="B145" s="21" t="s">
        <v>271</v>
      </c>
      <c r="C145" s="22">
        <v>10.1563</v>
      </c>
      <c r="D145" s="34">
        <v>20</v>
      </c>
      <c r="E145" s="34">
        <v>26</v>
      </c>
      <c r="F145" s="56">
        <v>0.011</v>
      </c>
      <c r="G145" s="57">
        <f>C145*G4</f>
        <v>276.25136</v>
      </c>
      <c r="H145" s="25"/>
    </row>
    <row r="146" spans="1:8" s="20" customFormat="1" ht="15">
      <c r="A146" s="21" t="s">
        <v>272</v>
      </c>
      <c r="B146" s="21" t="s">
        <v>273</v>
      </c>
      <c r="C146" s="22">
        <v>12.4841</v>
      </c>
      <c r="D146" s="34">
        <v>20</v>
      </c>
      <c r="E146" s="34">
        <v>26</v>
      </c>
      <c r="F146" s="56">
        <v>0.015</v>
      </c>
      <c r="G146" s="57">
        <f>C146*G4</f>
        <v>339.56752</v>
      </c>
      <c r="H146" s="25"/>
    </row>
    <row r="147" spans="1:8" s="20" customFormat="1" ht="15">
      <c r="A147" s="27" t="s">
        <v>274</v>
      </c>
      <c r="B147" s="27" t="s">
        <v>275</v>
      </c>
      <c r="C147" s="54">
        <v>15.5173</v>
      </c>
      <c r="D147" s="60">
        <v>15</v>
      </c>
      <c r="E147" s="60">
        <v>25</v>
      </c>
      <c r="F147" s="64">
        <f>0.104*0.14*0.13</f>
        <v>0.0018928</v>
      </c>
      <c r="G147" s="57">
        <f>C147*G4</f>
        <v>422.07056</v>
      </c>
      <c r="H147" s="25"/>
    </row>
    <row r="148" spans="1:8" s="20" customFormat="1" ht="15">
      <c r="A148" s="21" t="s">
        <v>276</v>
      </c>
      <c r="B148" s="21" t="s">
        <v>277</v>
      </c>
      <c r="C148" s="22">
        <v>5.4128</v>
      </c>
      <c r="D148" s="34">
        <v>50</v>
      </c>
      <c r="E148" s="34">
        <v>31</v>
      </c>
      <c r="F148" s="56">
        <v>0.019</v>
      </c>
      <c r="G148" s="57">
        <f>C148*G4</f>
        <v>147.22816</v>
      </c>
      <c r="H148" s="25"/>
    </row>
    <row r="149" spans="1:8" s="20" customFormat="1" ht="15">
      <c r="A149" s="21" t="s">
        <v>278</v>
      </c>
      <c r="B149" s="21" t="s">
        <v>279</v>
      </c>
      <c r="C149" s="22">
        <v>6.3631</v>
      </c>
      <c r="D149" s="34">
        <v>40</v>
      </c>
      <c r="E149" s="34">
        <v>30</v>
      </c>
      <c r="F149" s="56">
        <v>0.019</v>
      </c>
      <c r="G149" s="57">
        <f>C149*G4</f>
        <v>173.07632</v>
      </c>
      <c r="H149" s="25"/>
    </row>
    <row r="150" spans="1:8" s="20" customFormat="1" ht="15">
      <c r="A150" s="21" t="s">
        <v>280</v>
      </c>
      <c r="B150" s="21" t="s">
        <v>281</v>
      </c>
      <c r="C150" s="22">
        <v>6.4975</v>
      </c>
      <c r="D150" s="34">
        <v>30</v>
      </c>
      <c r="E150" s="34">
        <v>30</v>
      </c>
      <c r="F150" s="56">
        <v>0.017</v>
      </c>
      <c r="G150" s="57">
        <f>C150*G4</f>
        <v>176.73199999999997</v>
      </c>
      <c r="H150" s="25"/>
    </row>
    <row r="151" spans="1:8" s="20" customFormat="1" ht="15">
      <c r="A151" s="21" t="s">
        <v>282</v>
      </c>
      <c r="B151" s="21" t="s">
        <v>283</v>
      </c>
      <c r="C151" s="22">
        <v>8.6635</v>
      </c>
      <c r="D151" s="34">
        <v>20</v>
      </c>
      <c r="E151" s="34">
        <v>27</v>
      </c>
      <c r="F151" s="56">
        <v>0.011</v>
      </c>
      <c r="G151" s="57">
        <f>C151*G4</f>
        <v>235.64720000000003</v>
      </c>
      <c r="H151" s="25"/>
    </row>
    <row r="152" spans="1:8" s="20" customFormat="1" ht="15">
      <c r="A152" s="21" t="s">
        <v>284</v>
      </c>
      <c r="B152" s="21" t="s">
        <v>285</v>
      </c>
      <c r="C152" s="22">
        <v>12.4841</v>
      </c>
      <c r="D152" s="34">
        <v>20</v>
      </c>
      <c r="E152" s="34">
        <v>27</v>
      </c>
      <c r="F152" s="56">
        <v>0.015</v>
      </c>
      <c r="G152" s="57">
        <f>C152*G4</f>
        <v>339.56752</v>
      </c>
      <c r="H152" s="25"/>
    </row>
    <row r="153" spans="1:8" s="20" customFormat="1" ht="15">
      <c r="A153" s="21" t="s">
        <v>286</v>
      </c>
      <c r="B153" s="21" t="s">
        <v>287</v>
      </c>
      <c r="C153" s="22">
        <v>15.0197</v>
      </c>
      <c r="D153" s="34">
        <v>15</v>
      </c>
      <c r="E153" s="34">
        <v>24</v>
      </c>
      <c r="F153" s="56">
        <v>0.014</v>
      </c>
      <c r="G153" s="57">
        <f>C153*G4</f>
        <v>408.53584</v>
      </c>
      <c r="H153" s="25"/>
    </row>
    <row r="154" spans="1:8" s="20" customFormat="1" ht="15">
      <c r="A154" s="27" t="s">
        <v>288</v>
      </c>
      <c r="B154" s="27" t="s">
        <v>289</v>
      </c>
      <c r="C154" s="22">
        <v>9.5524</v>
      </c>
      <c r="D154" s="34">
        <v>30</v>
      </c>
      <c r="E154" s="34">
        <v>24</v>
      </c>
      <c r="F154" s="61">
        <f>0.49*0.31*0.21</f>
        <v>0.031899000000000004</v>
      </c>
      <c r="G154" s="57">
        <f>C154*G4</f>
        <v>259.82528</v>
      </c>
      <c r="H154" s="25"/>
    </row>
    <row r="155" spans="1:8" s="20" customFormat="1" ht="15">
      <c r="A155" s="27" t="s">
        <v>290</v>
      </c>
      <c r="B155" s="27" t="s">
        <v>291</v>
      </c>
      <c r="C155" s="22">
        <v>10.9504</v>
      </c>
      <c r="D155" s="34">
        <v>20</v>
      </c>
      <c r="E155" s="34">
        <v>23</v>
      </c>
      <c r="F155" s="61">
        <f>0.64*0.165*0.27</f>
        <v>0.028512000000000006</v>
      </c>
      <c r="G155" s="57">
        <f>C155*G4</f>
        <v>297.85088</v>
      </c>
      <c r="H155" s="25"/>
    </row>
    <row r="156" spans="1:8" s="20" customFormat="1" ht="15">
      <c r="A156" s="27" t="s">
        <v>292</v>
      </c>
      <c r="B156" s="27" t="s">
        <v>293</v>
      </c>
      <c r="C156" s="22">
        <v>14.7076</v>
      </c>
      <c r="D156" s="34">
        <v>20</v>
      </c>
      <c r="E156" s="34">
        <v>28</v>
      </c>
      <c r="F156" s="61">
        <f>0.84*0.17*0.13</f>
        <v>0.018564</v>
      </c>
      <c r="G156" s="57">
        <f>C156*G4</f>
        <v>400.04672</v>
      </c>
      <c r="H156" s="25"/>
    </row>
    <row r="157" spans="1:8" s="20" customFormat="1" ht="15">
      <c r="A157" s="21" t="s">
        <v>294</v>
      </c>
      <c r="B157" s="21" t="s">
        <v>295</v>
      </c>
      <c r="C157" s="22">
        <v>11.3213</v>
      </c>
      <c r="D157" s="34">
        <v>20</v>
      </c>
      <c r="E157" s="34">
        <v>24</v>
      </c>
      <c r="F157" s="56">
        <v>0.01</v>
      </c>
      <c r="G157" s="57">
        <f>C157*G4</f>
        <v>307.93936</v>
      </c>
      <c r="H157" s="25"/>
    </row>
    <row r="158" spans="1:8" s="20" customFormat="1" ht="15">
      <c r="A158" s="21" t="s">
        <v>296</v>
      </c>
      <c r="B158" s="21" t="s">
        <v>297</v>
      </c>
      <c r="C158" s="22">
        <v>13.3753</v>
      </c>
      <c r="D158" s="34">
        <v>20</v>
      </c>
      <c r="E158" s="34">
        <v>28</v>
      </c>
      <c r="F158" s="56">
        <v>0.014</v>
      </c>
      <c r="G158" s="57">
        <f>C158*G4</f>
        <v>363.80816</v>
      </c>
      <c r="H158" s="25"/>
    </row>
    <row r="159" spans="1:8" s="20" customFormat="1" ht="15">
      <c r="A159" s="21" t="s">
        <v>298</v>
      </c>
      <c r="B159" s="21" t="s">
        <v>299</v>
      </c>
      <c r="C159" s="22">
        <v>13.665</v>
      </c>
      <c r="D159" s="34">
        <v>20</v>
      </c>
      <c r="E159" s="34">
        <v>27</v>
      </c>
      <c r="F159" s="56">
        <v>0.01</v>
      </c>
      <c r="G159" s="57">
        <f>C159*G4</f>
        <v>371.688</v>
      </c>
      <c r="H159" s="25"/>
    </row>
    <row r="160" spans="1:8" s="20" customFormat="1" ht="15">
      <c r="A160" s="21" t="s">
        <v>300</v>
      </c>
      <c r="B160" s="21" t="s">
        <v>301</v>
      </c>
      <c r="C160" s="22">
        <v>14.4542</v>
      </c>
      <c r="D160" s="21">
        <v>20</v>
      </c>
      <c r="E160" s="21">
        <v>30</v>
      </c>
      <c r="F160" s="23">
        <v>0.014</v>
      </c>
      <c r="G160" s="24">
        <f>C160*G4</f>
        <v>393.15424</v>
      </c>
      <c r="H160" s="25"/>
    </row>
    <row r="161" spans="1:59" ht="15">
      <c r="A161" s="65" t="s">
        <v>302</v>
      </c>
      <c r="B161" s="65" t="s">
        <v>303</v>
      </c>
      <c r="C161" s="65">
        <v>15.6085</v>
      </c>
      <c r="D161" s="65"/>
      <c r="E161" s="65"/>
      <c r="F161" s="65"/>
      <c r="G161" s="65">
        <f>C161*G4</f>
        <v>424.5512</v>
      </c>
      <c r="H161" s="25" t="s">
        <v>40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1:59" ht="15">
      <c r="A162" s="65" t="s">
        <v>304</v>
      </c>
      <c r="B162" s="65" t="s">
        <v>305</v>
      </c>
      <c r="C162" s="65">
        <v>19.6675</v>
      </c>
      <c r="D162" s="65"/>
      <c r="E162" s="65"/>
      <c r="F162" s="65"/>
      <c r="G162" s="65">
        <f>C162*G4</f>
        <v>534.956</v>
      </c>
      <c r="H162" s="25" t="s">
        <v>40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1:59" ht="15">
      <c r="A163" s="66"/>
      <c r="B163" s="66"/>
      <c r="C163" s="67"/>
      <c r="D163" s="66"/>
      <c r="E163" s="66"/>
      <c r="F163" s="68"/>
      <c r="G163" s="68"/>
      <c r="H163" s="25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1:8" s="20" customFormat="1" ht="15.75">
      <c r="A164" s="17" t="s">
        <v>306</v>
      </c>
      <c r="B164" s="17"/>
      <c r="C164" s="17"/>
      <c r="D164" s="17"/>
      <c r="E164" s="17"/>
      <c r="F164" s="17"/>
      <c r="G164" s="18"/>
      <c r="H164" s="25"/>
    </row>
    <row r="165" spans="1:8" s="20" customFormat="1" ht="15">
      <c r="A165" s="21" t="s">
        <v>307</v>
      </c>
      <c r="B165" s="21" t="s">
        <v>308</v>
      </c>
      <c r="C165" s="22">
        <v>8.0773</v>
      </c>
      <c r="D165" s="34">
        <v>50</v>
      </c>
      <c r="E165" s="34">
        <v>28</v>
      </c>
      <c r="F165" s="56">
        <v>0.024</v>
      </c>
      <c r="G165" s="57">
        <f>C165*G4</f>
        <v>219.70255999999998</v>
      </c>
      <c r="H165" s="25"/>
    </row>
    <row r="166" spans="1:8" s="20" customFormat="1" ht="15">
      <c r="A166" s="27" t="s">
        <v>309</v>
      </c>
      <c r="B166" s="27" t="s">
        <v>310</v>
      </c>
      <c r="C166" s="22">
        <v>10.6397</v>
      </c>
      <c r="D166" s="34">
        <v>25</v>
      </c>
      <c r="E166" s="34">
        <v>24</v>
      </c>
      <c r="F166" s="61">
        <f>0.83*0.16*0.15</f>
        <v>0.01992</v>
      </c>
      <c r="G166" s="57">
        <f>C166*G4</f>
        <v>289.39984</v>
      </c>
      <c r="H166" s="25" t="s">
        <v>311</v>
      </c>
    </row>
    <row r="167" spans="1:8" s="20" customFormat="1" ht="15">
      <c r="A167" s="27" t="s">
        <v>312</v>
      </c>
      <c r="B167" s="27" t="s">
        <v>313</v>
      </c>
      <c r="C167" s="22">
        <v>13.299</v>
      </c>
      <c r="D167" s="34">
        <v>20</v>
      </c>
      <c r="E167" s="34">
        <v>25</v>
      </c>
      <c r="F167" s="61">
        <f>0.103*0.16*0.12</f>
        <v>0.0019775999999999995</v>
      </c>
      <c r="G167" s="57">
        <f>C167*G4</f>
        <v>361.7328</v>
      </c>
      <c r="H167" s="25" t="s">
        <v>311</v>
      </c>
    </row>
    <row r="168" spans="1:8" s="20" customFormat="1" ht="15">
      <c r="A168" s="21" t="s">
        <v>314</v>
      </c>
      <c r="B168" s="21" t="s">
        <v>315</v>
      </c>
      <c r="C168" s="22">
        <v>8.2304</v>
      </c>
      <c r="D168" s="34">
        <v>40</v>
      </c>
      <c r="E168" s="34">
        <v>29</v>
      </c>
      <c r="F168" s="56">
        <v>0.017</v>
      </c>
      <c r="G168" s="57">
        <f>C168*G4</f>
        <v>223.86687999999998</v>
      </c>
      <c r="H168" s="69"/>
    </row>
    <row r="169" spans="1:8" s="20" customFormat="1" ht="15">
      <c r="A169" s="27" t="s">
        <v>316</v>
      </c>
      <c r="B169" s="27" t="s">
        <v>317</v>
      </c>
      <c r="C169" s="22">
        <v>10.9998</v>
      </c>
      <c r="D169" s="34">
        <v>25</v>
      </c>
      <c r="E169" s="34">
        <v>27</v>
      </c>
      <c r="F169" s="61">
        <f>0.83*0.16*0.15</f>
        <v>0.01992</v>
      </c>
      <c r="G169" s="57">
        <f>C169*G4</f>
        <v>299.19456</v>
      </c>
      <c r="H169" s="25" t="s">
        <v>311</v>
      </c>
    </row>
    <row r="170" spans="1:8" s="20" customFormat="1" ht="15">
      <c r="A170" s="27" t="s">
        <v>318</v>
      </c>
      <c r="B170" s="27" t="s">
        <v>319</v>
      </c>
      <c r="C170" s="22">
        <v>13.7492</v>
      </c>
      <c r="D170" s="34">
        <v>20</v>
      </c>
      <c r="E170" s="34">
        <v>28</v>
      </c>
      <c r="F170" s="61">
        <f>1.03*0.16*0.12</f>
        <v>0.019776</v>
      </c>
      <c r="G170" s="57">
        <f>C170*G4</f>
        <v>373.97823999999997</v>
      </c>
      <c r="H170" s="25" t="s">
        <v>311</v>
      </c>
    </row>
    <row r="171" spans="1:8" s="20" customFormat="1" ht="15">
      <c r="A171" s="21" t="s">
        <v>320</v>
      </c>
      <c r="B171" s="21" t="s">
        <v>321</v>
      </c>
      <c r="C171" s="22">
        <v>8.6038</v>
      </c>
      <c r="D171" s="34">
        <v>30</v>
      </c>
      <c r="E171" s="34">
        <v>27</v>
      </c>
      <c r="F171" s="56">
        <v>0.014</v>
      </c>
      <c r="G171" s="57">
        <f>C171*G4</f>
        <v>234.02336</v>
      </c>
      <c r="H171" s="69"/>
    </row>
    <row r="172" spans="1:8" s="20" customFormat="1" ht="15">
      <c r="A172" s="21" t="s">
        <v>322</v>
      </c>
      <c r="B172" s="21" t="s">
        <v>323</v>
      </c>
      <c r="C172" s="22">
        <v>12.1767</v>
      </c>
      <c r="D172" s="34">
        <v>30</v>
      </c>
      <c r="E172" s="34">
        <v>28</v>
      </c>
      <c r="F172" s="56">
        <v>0.021</v>
      </c>
      <c r="G172" s="57">
        <f>C172*G4</f>
        <v>331.20624</v>
      </c>
      <c r="H172" s="69"/>
    </row>
    <row r="173" spans="1:8" s="20" customFormat="1" ht="15">
      <c r="A173" s="21" t="s">
        <v>324</v>
      </c>
      <c r="B173" s="21" t="s">
        <v>325</v>
      </c>
      <c r="C173" s="22">
        <v>12.073</v>
      </c>
      <c r="D173" s="34">
        <v>20</v>
      </c>
      <c r="E173" s="34">
        <v>25</v>
      </c>
      <c r="F173" s="56">
        <v>0.019</v>
      </c>
      <c r="G173" s="57">
        <f>C173*G4</f>
        <v>328.3856</v>
      </c>
      <c r="H173" s="25" t="s">
        <v>311</v>
      </c>
    </row>
    <row r="174" spans="1:8" s="20" customFormat="1" ht="15">
      <c r="A174" s="21" t="s">
        <v>326</v>
      </c>
      <c r="B174" s="21" t="s">
        <v>327</v>
      </c>
      <c r="C174" s="22">
        <v>10.0991</v>
      </c>
      <c r="D174" s="34">
        <v>30</v>
      </c>
      <c r="E174" s="34">
        <v>31</v>
      </c>
      <c r="F174" s="56">
        <v>0.013</v>
      </c>
      <c r="G174" s="57">
        <f>C174*G4</f>
        <v>274.69552</v>
      </c>
      <c r="H174" s="69"/>
    </row>
    <row r="175" spans="1:8" s="20" customFormat="1" ht="15">
      <c r="A175" s="21" t="s">
        <v>328</v>
      </c>
      <c r="B175" s="21" t="s">
        <v>329</v>
      </c>
      <c r="C175" s="22">
        <v>14.4476</v>
      </c>
      <c r="D175" s="34">
        <v>20</v>
      </c>
      <c r="E175" s="34">
        <v>23</v>
      </c>
      <c r="F175" s="56">
        <v>0.016</v>
      </c>
      <c r="G175" s="57">
        <f>C175*G4</f>
        <v>392.97472</v>
      </c>
      <c r="H175" s="69"/>
    </row>
    <row r="176" spans="1:8" s="20" customFormat="1" ht="15">
      <c r="A176" s="21" t="s">
        <v>330</v>
      </c>
      <c r="B176" s="21" t="s">
        <v>331</v>
      </c>
      <c r="C176" s="22">
        <v>15.7921</v>
      </c>
      <c r="D176" s="34">
        <v>20</v>
      </c>
      <c r="E176" s="34">
        <v>28</v>
      </c>
      <c r="F176" s="56">
        <v>0.019</v>
      </c>
      <c r="G176" s="57">
        <f>C176*G4</f>
        <v>429.54512</v>
      </c>
      <c r="H176" s="69"/>
    </row>
    <row r="177" spans="1:8" s="20" customFormat="1" ht="15">
      <c r="A177" s="21" t="s">
        <v>332</v>
      </c>
      <c r="B177" s="21" t="s">
        <v>333</v>
      </c>
      <c r="C177" s="22">
        <v>11.789</v>
      </c>
      <c r="D177" s="34">
        <v>20</v>
      </c>
      <c r="E177" s="34">
        <v>27</v>
      </c>
      <c r="F177" s="56">
        <v>0.011</v>
      </c>
      <c r="G177" s="57">
        <f>C177*G4</f>
        <v>320.6608</v>
      </c>
      <c r="H177" s="69"/>
    </row>
    <row r="178" spans="1:8" s="20" customFormat="1" ht="15">
      <c r="A178" s="21" t="s">
        <v>334</v>
      </c>
      <c r="B178" s="21" t="s">
        <v>335</v>
      </c>
      <c r="C178" s="22">
        <v>16.1871</v>
      </c>
      <c r="D178" s="34">
        <v>20</v>
      </c>
      <c r="E178" s="34">
        <v>27</v>
      </c>
      <c r="F178" s="56">
        <v>0.015</v>
      </c>
      <c r="G178" s="57">
        <f>C178*G4</f>
        <v>440.28912</v>
      </c>
      <c r="H178" s="69"/>
    </row>
    <row r="179" spans="1:8" s="20" customFormat="1" ht="15">
      <c r="A179" s="21" t="s">
        <v>336</v>
      </c>
      <c r="B179" s="21" t="s">
        <v>337</v>
      </c>
      <c r="C179" s="22">
        <v>20.7656</v>
      </c>
      <c r="D179" s="34">
        <v>15</v>
      </c>
      <c r="E179" s="34">
        <v>24</v>
      </c>
      <c r="F179" s="56">
        <v>0.014</v>
      </c>
      <c r="G179" s="57">
        <f>C179*G4</f>
        <v>564.82432</v>
      </c>
      <c r="H179" s="25" t="s">
        <v>311</v>
      </c>
    </row>
    <row r="180" spans="1:8" s="20" customFormat="1" ht="15">
      <c r="A180" s="21" t="s">
        <v>338</v>
      </c>
      <c r="B180" s="21" t="s">
        <v>339</v>
      </c>
      <c r="C180" s="22">
        <v>15.5309</v>
      </c>
      <c r="D180" s="34">
        <v>20</v>
      </c>
      <c r="E180" s="34">
        <v>30</v>
      </c>
      <c r="F180" s="56">
        <v>0.014</v>
      </c>
      <c r="G180" s="57">
        <f>C180*G4</f>
        <v>422.44048000000004</v>
      </c>
      <c r="H180" s="69"/>
    </row>
    <row r="181" spans="1:8" s="20" customFormat="1" ht="15">
      <c r="A181" s="21" t="s">
        <v>340</v>
      </c>
      <c r="B181" s="21" t="s">
        <v>341</v>
      </c>
      <c r="C181" s="22">
        <v>20.509</v>
      </c>
      <c r="D181" s="34">
        <v>15</v>
      </c>
      <c r="E181" s="34">
        <v>31</v>
      </c>
      <c r="F181" s="56">
        <v>0.012</v>
      </c>
      <c r="G181" s="57">
        <f>C181*G4</f>
        <v>557.8448</v>
      </c>
      <c r="H181" s="69"/>
    </row>
    <row r="182" spans="1:8" s="20" customFormat="1" ht="15">
      <c r="A182" s="21" t="s">
        <v>342</v>
      </c>
      <c r="B182" s="21" t="s">
        <v>343</v>
      </c>
      <c r="C182" s="22">
        <v>23.5677</v>
      </c>
      <c r="D182" s="34">
        <v>15</v>
      </c>
      <c r="E182" s="34">
        <v>34</v>
      </c>
      <c r="F182" s="56">
        <v>0.014</v>
      </c>
      <c r="G182" s="57">
        <f>C182*G4</f>
        <v>641.04144</v>
      </c>
      <c r="H182" s="25" t="s">
        <v>311</v>
      </c>
    </row>
    <row r="183" spans="1:8" s="20" customFormat="1" ht="15">
      <c r="A183" s="21" t="s">
        <v>344</v>
      </c>
      <c r="B183" s="21" t="s">
        <v>345</v>
      </c>
      <c r="C183" s="22">
        <v>17.5748</v>
      </c>
      <c r="D183" s="34">
        <v>20</v>
      </c>
      <c r="E183" s="34">
        <v>32</v>
      </c>
      <c r="F183" s="56">
        <v>0.014</v>
      </c>
      <c r="G183" s="57">
        <f>C183*G4</f>
        <v>478.03456</v>
      </c>
      <c r="H183" s="25" t="s">
        <v>311</v>
      </c>
    </row>
    <row r="184" spans="1:8" s="20" customFormat="1" ht="15">
      <c r="A184" s="21" t="s">
        <v>346</v>
      </c>
      <c r="B184" s="21" t="s">
        <v>347</v>
      </c>
      <c r="C184" s="22">
        <v>19.8649</v>
      </c>
      <c r="D184" s="34">
        <v>15</v>
      </c>
      <c r="E184" s="34">
        <v>25</v>
      </c>
      <c r="F184" s="56">
        <v>0.011</v>
      </c>
      <c r="G184" s="57">
        <f>C184*G4</f>
        <v>540.3252799999999</v>
      </c>
      <c r="H184" s="25"/>
    </row>
    <row r="185" spans="1:8" s="20" customFormat="1" ht="15">
      <c r="A185" s="27" t="s">
        <v>348</v>
      </c>
      <c r="B185" s="27" t="s">
        <v>349</v>
      </c>
      <c r="C185" s="22">
        <v>26.9482</v>
      </c>
      <c r="D185" s="34">
        <v>10</v>
      </c>
      <c r="E185" s="34">
        <v>23</v>
      </c>
      <c r="F185" s="61">
        <f>0.83*0.15*0.11</f>
        <v>0.013694999999999999</v>
      </c>
      <c r="G185" s="57">
        <f>C185*G4</f>
        <v>732.99104</v>
      </c>
      <c r="H185" s="25" t="s">
        <v>311</v>
      </c>
    </row>
    <row r="186" spans="1:8" s="20" customFormat="1" ht="15">
      <c r="A186" s="27" t="s">
        <v>350</v>
      </c>
      <c r="B186" s="27" t="s">
        <v>351</v>
      </c>
      <c r="C186" s="22">
        <v>33.4042</v>
      </c>
      <c r="D186" s="34">
        <v>8</v>
      </c>
      <c r="E186" s="34">
        <v>25</v>
      </c>
      <c r="F186" s="61">
        <f>1.03*0.12*0.11</f>
        <v>0.013596</v>
      </c>
      <c r="G186" s="57">
        <f>C186*G4</f>
        <v>908.59424</v>
      </c>
      <c r="H186" s="25" t="s">
        <v>311</v>
      </c>
    </row>
    <row r="187" spans="1:8" s="20" customFormat="1" ht="15">
      <c r="A187" s="21" t="s">
        <v>352</v>
      </c>
      <c r="B187" s="21" t="s">
        <v>353</v>
      </c>
      <c r="C187" s="22">
        <v>23.6243</v>
      </c>
      <c r="D187" s="34">
        <v>15</v>
      </c>
      <c r="E187" s="34">
        <v>29</v>
      </c>
      <c r="F187" s="56">
        <v>0.016</v>
      </c>
      <c r="G187" s="57">
        <f>C187*G4</f>
        <v>642.58096</v>
      </c>
      <c r="H187" s="25" t="s">
        <v>311</v>
      </c>
    </row>
    <row r="188" spans="1:8" s="20" customFormat="1" ht="15">
      <c r="A188" s="21" t="s">
        <v>354</v>
      </c>
      <c r="B188" s="21" t="s">
        <v>355</v>
      </c>
      <c r="C188" s="22">
        <v>29.1885</v>
      </c>
      <c r="D188" s="34">
        <v>10</v>
      </c>
      <c r="E188" s="34">
        <v>21</v>
      </c>
      <c r="F188" s="56">
        <v>0.011</v>
      </c>
      <c r="G188" s="57">
        <f>C188*G4</f>
        <v>793.9272</v>
      </c>
      <c r="H188" s="25" t="s">
        <v>311</v>
      </c>
    </row>
    <row r="189" spans="1:8" s="20" customFormat="1" ht="15">
      <c r="A189" s="21" t="s">
        <v>356</v>
      </c>
      <c r="B189" s="21" t="s">
        <v>357</v>
      </c>
      <c r="C189" s="22">
        <v>35.5408</v>
      </c>
      <c r="D189" s="34">
        <v>10</v>
      </c>
      <c r="E189" s="34">
        <v>25</v>
      </c>
      <c r="F189" s="56">
        <v>0.011</v>
      </c>
      <c r="G189" s="57">
        <f>C189*G4</f>
        <v>966.7097599999998</v>
      </c>
      <c r="H189" s="25"/>
    </row>
    <row r="190" spans="1:8" s="20" customFormat="1" ht="15">
      <c r="A190" s="21" t="s">
        <v>358</v>
      </c>
      <c r="B190" s="21" t="s">
        <v>359</v>
      </c>
      <c r="C190" s="22">
        <v>41.9228</v>
      </c>
      <c r="D190" s="34">
        <v>10</v>
      </c>
      <c r="E190" s="34">
        <v>30</v>
      </c>
      <c r="F190" s="56">
        <v>0.017</v>
      </c>
      <c r="G190" s="57">
        <f>C190*G4</f>
        <v>1140.30016</v>
      </c>
      <c r="H190" s="25"/>
    </row>
    <row r="191" spans="1:8" s="20" customFormat="1" ht="15">
      <c r="A191" s="21" t="s">
        <v>360</v>
      </c>
      <c r="B191" s="21" t="s">
        <v>361</v>
      </c>
      <c r="C191" s="22">
        <v>52.1019</v>
      </c>
      <c r="D191" s="34">
        <v>6</v>
      </c>
      <c r="E191" s="34">
        <v>25</v>
      </c>
      <c r="F191" s="56">
        <v>0.023</v>
      </c>
      <c r="G191" s="57">
        <f>C191*G4</f>
        <v>1417.17168</v>
      </c>
      <c r="H191" s="25" t="s">
        <v>311</v>
      </c>
    </row>
    <row r="192" spans="1:8" s="20" customFormat="1" ht="15">
      <c r="A192" s="27" t="s">
        <v>362</v>
      </c>
      <c r="B192" s="27" t="s">
        <v>363</v>
      </c>
      <c r="C192" s="22">
        <v>55.9254</v>
      </c>
      <c r="D192" s="34">
        <v>10</v>
      </c>
      <c r="E192" s="34">
        <v>27</v>
      </c>
      <c r="F192" s="61">
        <f>0.63*0.17*0.14</f>
        <v>0.014994000000000004</v>
      </c>
      <c r="G192" s="57">
        <f>C192*G4</f>
        <v>1521.1708800000001</v>
      </c>
      <c r="H192" s="25" t="s">
        <v>311</v>
      </c>
    </row>
    <row r="193" spans="1:8" s="20" customFormat="1" ht="15">
      <c r="A193" s="27" t="s">
        <v>364</v>
      </c>
      <c r="B193" s="27" t="s">
        <v>365</v>
      </c>
      <c r="C193" s="22">
        <v>65.2405</v>
      </c>
      <c r="D193" s="34">
        <v>6</v>
      </c>
      <c r="E193" s="34">
        <v>21</v>
      </c>
      <c r="F193" s="61">
        <f>0.83*0.14*0.1</f>
        <v>0.011620000000000002</v>
      </c>
      <c r="G193" s="57">
        <f>C193*G4</f>
        <v>1774.5415999999998</v>
      </c>
      <c r="H193" s="25" t="s">
        <v>311</v>
      </c>
    </row>
    <row r="194" spans="1:8" s="20" customFormat="1" ht="15">
      <c r="A194" s="27" t="s">
        <v>366</v>
      </c>
      <c r="B194" s="27" t="s">
        <v>367</v>
      </c>
      <c r="C194" s="22">
        <v>73.2561</v>
      </c>
      <c r="D194" s="34">
        <v>6</v>
      </c>
      <c r="E194" s="34">
        <v>28</v>
      </c>
      <c r="F194" s="61">
        <f>1.03*0.14*0.1</f>
        <v>0.014420000000000002</v>
      </c>
      <c r="G194" s="57">
        <f>C194*G4</f>
        <v>1992.56592</v>
      </c>
      <c r="H194" s="25"/>
    </row>
    <row r="195" spans="1:8" s="20" customFormat="1" ht="15">
      <c r="A195" s="21"/>
      <c r="B195" s="21"/>
      <c r="C195" s="70"/>
      <c r="D195" s="34"/>
      <c r="E195" s="34"/>
      <c r="F195" s="56"/>
      <c r="G195" s="57"/>
      <c r="H195" s="25"/>
    </row>
    <row r="196" spans="1:8" s="20" customFormat="1" ht="15">
      <c r="A196" s="21"/>
      <c r="B196" s="21"/>
      <c r="C196" s="53"/>
      <c r="D196" s="21"/>
      <c r="E196" s="21"/>
      <c r="F196" s="23"/>
      <c r="G196" s="24"/>
      <c r="H196" s="25"/>
    </row>
    <row r="197" spans="1:8" s="20" customFormat="1" ht="15.75">
      <c r="A197" s="17" t="s">
        <v>368</v>
      </c>
      <c r="B197" s="17"/>
      <c r="C197" s="17"/>
      <c r="D197" s="17"/>
      <c r="E197" s="17"/>
      <c r="F197" s="17"/>
      <c r="G197" s="18"/>
      <c r="H197" s="25"/>
    </row>
    <row r="198" spans="1:8" s="20" customFormat="1" ht="15">
      <c r="A198" s="21" t="s">
        <v>369</v>
      </c>
      <c r="B198" s="21" t="s">
        <v>370</v>
      </c>
      <c r="C198" s="22">
        <v>0.2624</v>
      </c>
      <c r="D198" s="21">
        <v>1000</v>
      </c>
      <c r="E198" s="21">
        <v>7</v>
      </c>
      <c r="F198" s="23">
        <v>0.043</v>
      </c>
      <c r="G198" s="24">
        <f>C198*G4</f>
        <v>7.1372800000000005</v>
      </c>
      <c r="H198" s="25"/>
    </row>
    <row r="199" spans="1:8" s="20" customFormat="1" ht="15">
      <c r="A199" s="21" t="s">
        <v>371</v>
      </c>
      <c r="B199" s="21" t="s">
        <v>372</v>
      </c>
      <c r="C199" s="22">
        <v>0.3009</v>
      </c>
      <c r="D199" s="21">
        <v>1000</v>
      </c>
      <c r="E199" s="21">
        <v>10</v>
      </c>
      <c r="F199" s="23">
        <v>0.043</v>
      </c>
      <c r="G199" s="24">
        <f>C199*G4</f>
        <v>8.18448</v>
      </c>
      <c r="H199" s="25"/>
    </row>
    <row r="200" spans="1:8" s="41" customFormat="1" ht="15">
      <c r="A200" s="27" t="s">
        <v>373</v>
      </c>
      <c r="B200" s="27" t="s">
        <v>374</v>
      </c>
      <c r="C200" s="22">
        <v>0.3257</v>
      </c>
      <c r="D200" s="27">
        <v>1000</v>
      </c>
      <c r="E200" s="27">
        <v>18</v>
      </c>
      <c r="F200" s="28">
        <v>0.043</v>
      </c>
      <c r="G200" s="29">
        <f>C200*G4</f>
        <v>8.85904</v>
      </c>
      <c r="H200" s="25"/>
    </row>
    <row r="201" spans="1:8" s="41" customFormat="1" ht="15">
      <c r="A201" s="27" t="s">
        <v>375</v>
      </c>
      <c r="B201" s="27" t="s">
        <v>376</v>
      </c>
      <c r="C201" s="22">
        <v>0.4886</v>
      </c>
      <c r="D201" s="27">
        <v>500</v>
      </c>
      <c r="E201" s="27">
        <v>16</v>
      </c>
      <c r="F201" s="28">
        <v>0.045</v>
      </c>
      <c r="G201" s="29">
        <f>C201*G4</f>
        <v>13.289919999999999</v>
      </c>
      <c r="H201" s="25"/>
    </row>
    <row r="202" spans="1:8" s="41" customFormat="1" ht="15">
      <c r="A202" s="27" t="s">
        <v>377</v>
      </c>
      <c r="B202" s="27" t="s">
        <v>378</v>
      </c>
      <c r="C202" s="22">
        <v>0.6515</v>
      </c>
      <c r="D202" s="27">
        <v>300</v>
      </c>
      <c r="E202" s="27">
        <v>14</v>
      </c>
      <c r="F202" s="28">
        <v>0.022</v>
      </c>
      <c r="G202" s="29">
        <f>C202*G4</f>
        <v>17.720799999999997</v>
      </c>
      <c r="H202" s="25"/>
    </row>
    <row r="203" spans="1:8" s="41" customFormat="1" ht="15">
      <c r="A203" s="27" t="s">
        <v>379</v>
      </c>
      <c r="B203" s="27" t="s">
        <v>380</v>
      </c>
      <c r="C203" s="22">
        <v>0.984</v>
      </c>
      <c r="D203" s="27">
        <v>250</v>
      </c>
      <c r="E203" s="27">
        <v>17</v>
      </c>
      <c r="F203" s="28">
        <v>0.027</v>
      </c>
      <c r="G203" s="29">
        <f>C203*G4</f>
        <v>26.764799999999997</v>
      </c>
      <c r="H203" s="25"/>
    </row>
    <row r="204" spans="1:8" s="41" customFormat="1" ht="15">
      <c r="A204" s="27" t="s">
        <v>381</v>
      </c>
      <c r="B204" s="27" t="s">
        <v>382</v>
      </c>
      <c r="C204" s="22">
        <v>0.4148</v>
      </c>
      <c r="D204" s="27">
        <v>1500</v>
      </c>
      <c r="E204" s="27">
        <v>16</v>
      </c>
      <c r="F204" s="28">
        <v>0.022</v>
      </c>
      <c r="G204" s="29">
        <f>C204*G4</f>
        <v>11.28256</v>
      </c>
      <c r="H204" s="25"/>
    </row>
    <row r="205" spans="1:8" s="41" customFormat="1" ht="15">
      <c r="A205" s="27" t="s">
        <v>383</v>
      </c>
      <c r="B205" s="27" t="s">
        <v>384</v>
      </c>
      <c r="C205" s="22">
        <v>0.7318</v>
      </c>
      <c r="D205" s="27">
        <v>2000</v>
      </c>
      <c r="E205" s="27">
        <v>21</v>
      </c>
      <c r="F205" s="28">
        <v>0.029</v>
      </c>
      <c r="G205" s="29">
        <f>C205*G4</f>
        <v>19.90496</v>
      </c>
      <c r="H205" s="25"/>
    </row>
    <row r="206" spans="1:8" s="41" customFormat="1" ht="15">
      <c r="A206" s="27" t="s">
        <v>385</v>
      </c>
      <c r="B206" s="27" t="s">
        <v>386</v>
      </c>
      <c r="C206" s="22">
        <v>1.131</v>
      </c>
      <c r="D206" s="27">
        <v>500</v>
      </c>
      <c r="E206" s="27">
        <v>20</v>
      </c>
      <c r="F206" s="28">
        <v>0.027</v>
      </c>
      <c r="G206" s="29">
        <f>C206*G4</f>
        <v>30.763199999999998</v>
      </c>
      <c r="H206" s="25"/>
    </row>
    <row r="207" spans="1:8" s="41" customFormat="1" ht="15">
      <c r="A207" s="27" t="s">
        <v>387</v>
      </c>
      <c r="B207" s="27" t="s">
        <v>388</v>
      </c>
      <c r="C207" s="22">
        <v>0.5723</v>
      </c>
      <c r="D207" s="27">
        <v>500</v>
      </c>
      <c r="E207" s="27">
        <v>21</v>
      </c>
      <c r="F207" s="28">
        <v>0.023</v>
      </c>
      <c r="G207" s="29">
        <f>C207*G4</f>
        <v>15.56656</v>
      </c>
      <c r="H207" s="25"/>
    </row>
    <row r="208" spans="1:8" s="41" customFormat="1" ht="15">
      <c r="A208" s="27" t="s">
        <v>389</v>
      </c>
      <c r="B208" s="27" t="s">
        <v>390</v>
      </c>
      <c r="C208" s="22">
        <v>1.0021</v>
      </c>
      <c r="D208" s="27">
        <v>250</v>
      </c>
      <c r="E208" s="27">
        <v>17</v>
      </c>
      <c r="F208" s="28">
        <v>0.019</v>
      </c>
      <c r="G208" s="29">
        <f>C208*G4</f>
        <v>27.25712</v>
      </c>
      <c r="H208" s="25"/>
    </row>
    <row r="209" spans="1:8" s="41" customFormat="1" ht="15">
      <c r="A209" s="27" t="s">
        <v>391</v>
      </c>
      <c r="B209" s="27" t="s">
        <v>392</v>
      </c>
      <c r="C209" s="22">
        <v>1.5771</v>
      </c>
      <c r="D209" s="27">
        <v>200</v>
      </c>
      <c r="E209" s="27">
        <v>21</v>
      </c>
      <c r="F209" s="28">
        <v>0.021</v>
      </c>
      <c r="G209" s="29">
        <f>C209*G4</f>
        <v>42.897119999999994</v>
      </c>
      <c r="H209" s="25"/>
    </row>
    <row r="210" spans="1:8" s="41" customFormat="1" ht="15">
      <c r="A210" s="27" t="s">
        <v>393</v>
      </c>
      <c r="B210" s="27" t="s">
        <v>394</v>
      </c>
      <c r="C210" s="22">
        <v>0.7488</v>
      </c>
      <c r="D210" s="27">
        <v>300</v>
      </c>
      <c r="E210" s="27">
        <v>19</v>
      </c>
      <c r="F210" s="28">
        <v>0.023</v>
      </c>
      <c r="G210" s="29">
        <f>C210*G4</f>
        <v>20.36736</v>
      </c>
      <c r="H210" s="25"/>
    </row>
    <row r="211" spans="1:8" s="41" customFormat="1" ht="15">
      <c r="A211" s="27" t="s">
        <v>395</v>
      </c>
      <c r="B211" s="27" t="s">
        <v>396</v>
      </c>
      <c r="C211" s="22">
        <v>1.2874</v>
      </c>
      <c r="D211" s="27">
        <v>250</v>
      </c>
      <c r="E211" s="27">
        <v>25</v>
      </c>
      <c r="F211" s="28">
        <v>0.093</v>
      </c>
      <c r="G211" s="29">
        <f>C211*G4</f>
        <v>35.01728</v>
      </c>
      <c r="H211" s="25"/>
    </row>
    <row r="212" spans="1:8" s="41" customFormat="1" ht="15">
      <c r="A212" s="27" t="s">
        <v>397</v>
      </c>
      <c r="B212" s="27" t="s">
        <v>398</v>
      </c>
      <c r="C212" s="22">
        <v>1.8125</v>
      </c>
      <c r="D212" s="27">
        <v>200</v>
      </c>
      <c r="E212" s="27">
        <v>29</v>
      </c>
      <c r="F212" s="28">
        <v>0.131</v>
      </c>
      <c r="G212" s="29">
        <f>C212*G4</f>
        <v>49.3</v>
      </c>
      <c r="H212" s="25"/>
    </row>
    <row r="213" spans="1:8" s="41" customFormat="1" ht="15">
      <c r="A213" s="27"/>
      <c r="B213" s="27"/>
      <c r="C213" s="22"/>
      <c r="D213" s="27"/>
      <c r="E213" s="27"/>
      <c r="F213" s="28"/>
      <c r="G213" s="29"/>
      <c r="H213" s="25"/>
    </row>
    <row r="214" spans="1:8" s="20" customFormat="1" ht="15.75">
      <c r="A214" s="17" t="s">
        <v>399</v>
      </c>
      <c r="B214" s="17"/>
      <c r="C214" s="17"/>
      <c r="D214" s="17"/>
      <c r="E214" s="17"/>
      <c r="F214" s="17"/>
      <c r="G214" s="18"/>
      <c r="H214" s="25"/>
    </row>
    <row r="215" spans="1:59" ht="15">
      <c r="A215" s="35" t="s">
        <v>400</v>
      </c>
      <c r="B215" s="35" t="s">
        <v>401</v>
      </c>
      <c r="C215" s="35">
        <v>0.0452</v>
      </c>
      <c r="D215" s="35"/>
      <c r="E215" s="35"/>
      <c r="F215" s="35"/>
      <c r="G215" s="35">
        <f>C215*G4</f>
        <v>1.2294399999999999</v>
      </c>
      <c r="H215" s="25" t="s">
        <v>40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</row>
    <row r="216" spans="1:59" ht="15">
      <c r="A216" s="35" t="s">
        <v>402</v>
      </c>
      <c r="B216" s="35" t="s">
        <v>403</v>
      </c>
      <c r="C216" s="35">
        <v>0.0454</v>
      </c>
      <c r="D216" s="35"/>
      <c r="E216" s="35"/>
      <c r="F216" s="35"/>
      <c r="G216" s="35">
        <f>C216*G4</f>
        <v>1.23488</v>
      </c>
      <c r="H216" s="25" t="s">
        <v>40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</row>
    <row r="217" spans="1:8" s="20" customFormat="1" ht="15">
      <c r="A217" s="21" t="s">
        <v>404</v>
      </c>
      <c r="B217" s="21" t="s">
        <v>405</v>
      </c>
      <c r="C217" s="22">
        <v>0.0655</v>
      </c>
      <c r="D217" s="21">
        <v>8000</v>
      </c>
      <c r="E217" s="21">
        <v>12</v>
      </c>
      <c r="F217" s="23">
        <v>0.018</v>
      </c>
      <c r="G217" s="24">
        <f>C217*G4</f>
        <v>1.7816</v>
      </c>
      <c r="H217" s="25"/>
    </row>
    <row r="218" spans="1:59" ht="15">
      <c r="A218" s="35" t="s">
        <v>406</v>
      </c>
      <c r="B218" s="35" t="s">
        <v>407</v>
      </c>
      <c r="C218" s="35">
        <v>0.067</v>
      </c>
      <c r="D218" s="35"/>
      <c r="E218" s="35"/>
      <c r="F218" s="35"/>
      <c r="G218" s="35">
        <f>C218*G4</f>
        <v>1.8224</v>
      </c>
      <c r="H218" s="25" t="s">
        <v>40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</row>
    <row r="219" spans="1:8" s="20" customFormat="1" ht="15">
      <c r="A219" s="21" t="s">
        <v>408</v>
      </c>
      <c r="B219" s="21" t="s">
        <v>409</v>
      </c>
      <c r="C219" s="22">
        <v>0.0747</v>
      </c>
      <c r="D219" s="21">
        <v>8000</v>
      </c>
      <c r="E219" s="21">
        <v>14</v>
      </c>
      <c r="F219" s="23">
        <v>0.018</v>
      </c>
      <c r="G219" s="24">
        <f>C219*G4</f>
        <v>2.03184</v>
      </c>
      <c r="H219" s="25"/>
    </row>
    <row r="220" spans="1:8" s="20" customFormat="1" ht="15">
      <c r="A220" s="21" t="s">
        <v>410</v>
      </c>
      <c r="B220" s="21" t="s">
        <v>411</v>
      </c>
      <c r="C220" s="22">
        <v>0.0757</v>
      </c>
      <c r="D220" s="21">
        <v>8000</v>
      </c>
      <c r="E220" s="21">
        <v>14</v>
      </c>
      <c r="F220" s="23">
        <v>0.018</v>
      </c>
      <c r="G220" s="24">
        <f>C220*G4</f>
        <v>2.05904</v>
      </c>
      <c r="H220" s="25"/>
    </row>
    <row r="221" spans="1:8" s="20" customFormat="1" ht="15">
      <c r="A221" s="21" t="s">
        <v>412</v>
      </c>
      <c r="B221" s="21" t="s">
        <v>413</v>
      </c>
      <c r="C221" s="22">
        <v>0.0795</v>
      </c>
      <c r="D221" s="21">
        <v>8000</v>
      </c>
      <c r="E221" s="21">
        <v>15</v>
      </c>
      <c r="F221" s="23">
        <v>0.018</v>
      </c>
      <c r="G221" s="24">
        <f>C221*G4</f>
        <v>2.1624</v>
      </c>
      <c r="H221" s="25"/>
    </row>
    <row r="222" spans="1:59" ht="15">
      <c r="A222" s="65" t="s">
        <v>414</v>
      </c>
      <c r="B222" s="65" t="s">
        <v>415</v>
      </c>
      <c r="C222" s="65">
        <v>0.084</v>
      </c>
      <c r="D222" s="65"/>
      <c r="E222" s="65"/>
      <c r="F222" s="65"/>
      <c r="G222" s="65">
        <f>C222*G4</f>
        <v>2.2848</v>
      </c>
      <c r="H222" s="25" t="s">
        <v>40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1:8" s="20" customFormat="1" ht="15">
      <c r="A223" s="21" t="s">
        <v>416</v>
      </c>
      <c r="B223" s="21" t="s">
        <v>417</v>
      </c>
      <c r="C223" s="22">
        <v>0.0906</v>
      </c>
      <c r="D223" s="21">
        <v>4000</v>
      </c>
      <c r="E223" s="21">
        <v>8</v>
      </c>
      <c r="F223" s="23">
        <v>0.018</v>
      </c>
      <c r="G223" s="24">
        <f>C223*G4</f>
        <v>2.46432</v>
      </c>
      <c r="H223" s="25"/>
    </row>
    <row r="224" spans="1:8" s="20" customFormat="1" ht="15">
      <c r="A224" s="21" t="s">
        <v>418</v>
      </c>
      <c r="B224" s="21" t="s">
        <v>419</v>
      </c>
      <c r="C224" s="22">
        <v>0.1035</v>
      </c>
      <c r="D224" s="21">
        <v>4000</v>
      </c>
      <c r="E224" s="21">
        <v>9</v>
      </c>
      <c r="F224" s="23">
        <v>0.018</v>
      </c>
      <c r="G224" s="24">
        <f>C224*G4</f>
        <v>2.8152</v>
      </c>
      <c r="H224" s="25"/>
    </row>
    <row r="225" spans="1:8" s="20" customFormat="1" ht="15">
      <c r="A225" s="21" t="s">
        <v>420</v>
      </c>
      <c r="B225" s="21" t="s">
        <v>421</v>
      </c>
      <c r="C225" s="22">
        <v>0.1035</v>
      </c>
      <c r="D225" s="21">
        <v>4000</v>
      </c>
      <c r="E225" s="21">
        <v>10</v>
      </c>
      <c r="F225" s="23">
        <v>0.018</v>
      </c>
      <c r="G225" s="24">
        <f>C225*G4</f>
        <v>2.8152</v>
      </c>
      <c r="H225" s="25"/>
    </row>
    <row r="226" spans="1:8" s="20" customFormat="1" ht="15">
      <c r="A226" s="21" t="s">
        <v>422</v>
      </c>
      <c r="B226" s="21" t="s">
        <v>423</v>
      </c>
      <c r="C226" s="22">
        <v>0.106</v>
      </c>
      <c r="D226" s="21">
        <v>4000</v>
      </c>
      <c r="E226" s="21">
        <v>11</v>
      </c>
      <c r="F226" s="23">
        <v>0.018</v>
      </c>
      <c r="G226" s="24">
        <f>C226*G4</f>
        <v>2.8832</v>
      </c>
      <c r="H226" s="25"/>
    </row>
    <row r="227" spans="1:8" s="20" customFormat="1" ht="15">
      <c r="A227" s="21" t="s">
        <v>424</v>
      </c>
      <c r="B227" s="21" t="s">
        <v>425</v>
      </c>
      <c r="C227" s="22">
        <v>0.106</v>
      </c>
      <c r="D227" s="21">
        <v>4000</v>
      </c>
      <c r="E227" s="21">
        <v>12</v>
      </c>
      <c r="F227" s="23">
        <v>0.018</v>
      </c>
      <c r="G227" s="24">
        <f>C227*G4</f>
        <v>2.8832</v>
      </c>
      <c r="H227" s="25"/>
    </row>
    <row r="228" spans="1:8" s="20" customFormat="1" ht="15">
      <c r="A228" s="21" t="s">
        <v>426</v>
      </c>
      <c r="B228" s="21" t="s">
        <v>427</v>
      </c>
      <c r="C228" s="22">
        <v>0.1261</v>
      </c>
      <c r="D228" s="21">
        <v>4000</v>
      </c>
      <c r="E228" s="21">
        <v>13</v>
      </c>
      <c r="F228" s="23">
        <v>0.018</v>
      </c>
      <c r="G228" s="24">
        <f>C228*G4</f>
        <v>3.4299199999999996</v>
      </c>
      <c r="H228" s="25"/>
    </row>
    <row r="229" spans="1:8" s="20" customFormat="1" ht="15">
      <c r="A229" s="21" t="s">
        <v>428</v>
      </c>
      <c r="B229" s="21" t="s">
        <v>429</v>
      </c>
      <c r="C229" s="22">
        <v>0.1261</v>
      </c>
      <c r="D229" s="21">
        <v>4000</v>
      </c>
      <c r="E229" s="21">
        <v>14</v>
      </c>
      <c r="F229" s="23">
        <v>0.018</v>
      </c>
      <c r="G229" s="24">
        <f>C229*G4</f>
        <v>3.4299199999999996</v>
      </c>
      <c r="H229" s="25"/>
    </row>
    <row r="230" spans="1:8" s="20" customFormat="1" ht="15">
      <c r="A230" s="21" t="s">
        <v>430</v>
      </c>
      <c r="B230" s="21" t="s">
        <v>431</v>
      </c>
      <c r="C230" s="22">
        <v>0.1261</v>
      </c>
      <c r="D230" s="21">
        <v>4000</v>
      </c>
      <c r="E230" s="21">
        <v>14</v>
      </c>
      <c r="F230" s="23">
        <v>0.018</v>
      </c>
      <c r="G230" s="24">
        <f>C230*G4</f>
        <v>3.4299199999999996</v>
      </c>
      <c r="H230" s="25"/>
    </row>
    <row r="231" spans="1:8" s="20" customFormat="1" ht="15">
      <c r="A231" s="21" t="s">
        <v>432</v>
      </c>
      <c r="B231" s="21" t="s">
        <v>433</v>
      </c>
      <c r="C231" s="22">
        <v>0.1186</v>
      </c>
      <c r="D231" s="21">
        <v>4000</v>
      </c>
      <c r="E231" s="21">
        <v>14</v>
      </c>
      <c r="F231" s="23">
        <v>0.018</v>
      </c>
      <c r="G231" s="24">
        <f>C231*G4</f>
        <v>3.22592</v>
      </c>
      <c r="H231" s="25"/>
    </row>
    <row r="232" spans="1:8" s="20" customFormat="1" ht="15">
      <c r="A232" s="21" t="s">
        <v>434</v>
      </c>
      <c r="B232" s="21" t="s">
        <v>435</v>
      </c>
      <c r="C232" s="22">
        <v>0.1261</v>
      </c>
      <c r="D232" s="21">
        <v>4000</v>
      </c>
      <c r="E232" s="21">
        <v>15</v>
      </c>
      <c r="F232" s="23">
        <v>0.018</v>
      </c>
      <c r="G232" s="24">
        <f>C232*G4</f>
        <v>3.4299199999999996</v>
      </c>
      <c r="H232" s="25"/>
    </row>
    <row r="233" spans="1:8" s="20" customFormat="1" ht="15">
      <c r="A233" s="21" t="s">
        <v>436</v>
      </c>
      <c r="B233" s="21" t="s">
        <v>437</v>
      </c>
      <c r="C233" s="22">
        <v>0.1533</v>
      </c>
      <c r="D233" s="21">
        <v>4000</v>
      </c>
      <c r="E233" s="21">
        <v>16</v>
      </c>
      <c r="F233" s="23">
        <v>0.018</v>
      </c>
      <c r="G233" s="24">
        <f>C233*G4</f>
        <v>4.169759999999999</v>
      </c>
      <c r="H233" s="25"/>
    </row>
    <row r="234" spans="1:8" s="20" customFormat="1" ht="15">
      <c r="A234" s="21" t="s">
        <v>438</v>
      </c>
      <c r="B234" s="21" t="s">
        <v>439</v>
      </c>
      <c r="C234" s="22">
        <v>0.146</v>
      </c>
      <c r="D234" s="21">
        <v>4000</v>
      </c>
      <c r="E234" s="21">
        <v>17</v>
      </c>
      <c r="F234" s="23">
        <v>0.018</v>
      </c>
      <c r="G234" s="24">
        <f>C234*G4</f>
        <v>3.9711999999999996</v>
      </c>
      <c r="H234" s="25"/>
    </row>
    <row r="235" spans="1:8" s="20" customFormat="1" ht="15">
      <c r="A235" s="21" t="s">
        <v>440</v>
      </c>
      <c r="B235" s="21" t="s">
        <v>441</v>
      </c>
      <c r="C235" s="22">
        <v>0.1325</v>
      </c>
      <c r="D235" s="21">
        <v>4000</v>
      </c>
      <c r="E235" s="21">
        <v>17</v>
      </c>
      <c r="F235" s="23">
        <v>0.018</v>
      </c>
      <c r="G235" s="24">
        <f>C235*G4</f>
        <v>3.604</v>
      </c>
      <c r="H235" s="25"/>
    </row>
    <row r="236" spans="1:8" s="20" customFormat="1" ht="15">
      <c r="A236" s="21" t="s">
        <v>442</v>
      </c>
      <c r="B236" s="21" t="s">
        <v>443</v>
      </c>
      <c r="C236" s="22">
        <v>0.146</v>
      </c>
      <c r="D236" s="21">
        <v>4000</v>
      </c>
      <c r="E236" s="21">
        <v>17</v>
      </c>
      <c r="F236" s="23">
        <v>0.018</v>
      </c>
      <c r="G236" s="24">
        <f>C236*G4</f>
        <v>3.9711999999999996</v>
      </c>
      <c r="H236" s="25"/>
    </row>
    <row r="237" spans="1:8" s="20" customFormat="1" ht="15">
      <c r="A237" s="21" t="s">
        <v>444</v>
      </c>
      <c r="B237" s="21" t="s">
        <v>445</v>
      </c>
      <c r="C237" s="22">
        <v>0.1532</v>
      </c>
      <c r="D237" s="21">
        <v>4000</v>
      </c>
      <c r="E237" s="21">
        <v>17</v>
      </c>
      <c r="F237" s="23">
        <v>0.018</v>
      </c>
      <c r="G237" s="24">
        <f>C237*G4</f>
        <v>4.16704</v>
      </c>
      <c r="H237" s="25"/>
    </row>
    <row r="238" spans="1:8" s="20" customFormat="1" ht="15">
      <c r="A238" s="21" t="s">
        <v>446</v>
      </c>
      <c r="B238" s="21" t="s">
        <v>447</v>
      </c>
      <c r="C238" s="22">
        <v>0.1525</v>
      </c>
      <c r="D238" s="21">
        <v>4000</v>
      </c>
      <c r="E238" s="21">
        <v>18</v>
      </c>
      <c r="F238" s="23">
        <v>0.018</v>
      </c>
      <c r="G238" s="24">
        <f>C238*G4</f>
        <v>4.148</v>
      </c>
      <c r="H238" s="25"/>
    </row>
    <row r="239" spans="1:8" s="20" customFormat="1" ht="15">
      <c r="A239" s="21" t="s">
        <v>448</v>
      </c>
      <c r="B239" s="21" t="s">
        <v>449</v>
      </c>
      <c r="C239" s="22">
        <v>0.1525</v>
      </c>
      <c r="D239" s="21">
        <v>4000</v>
      </c>
      <c r="E239" s="21">
        <v>18</v>
      </c>
      <c r="F239" s="23">
        <v>0.018</v>
      </c>
      <c r="G239" s="24">
        <f>C239*G4</f>
        <v>4.148</v>
      </c>
      <c r="H239" s="25"/>
    </row>
    <row r="240" spans="1:8" s="20" customFormat="1" ht="15">
      <c r="A240" s="21" t="s">
        <v>450</v>
      </c>
      <c r="B240" s="21" t="s">
        <v>451</v>
      </c>
      <c r="C240" s="22">
        <v>0.1525</v>
      </c>
      <c r="D240" s="21">
        <v>2000</v>
      </c>
      <c r="E240" s="21">
        <v>12</v>
      </c>
      <c r="F240" s="23">
        <v>0.018</v>
      </c>
      <c r="G240" s="24">
        <f>C240*G4</f>
        <v>4.148</v>
      </c>
      <c r="H240" s="25"/>
    </row>
    <row r="241" spans="1:8" s="20" customFormat="1" ht="15">
      <c r="A241" s="21" t="s">
        <v>452</v>
      </c>
      <c r="B241" s="21" t="s">
        <v>453</v>
      </c>
      <c r="C241" s="22">
        <v>0.1728</v>
      </c>
      <c r="D241" s="21">
        <v>2000</v>
      </c>
      <c r="E241" s="21">
        <v>13</v>
      </c>
      <c r="F241" s="23">
        <v>0.018</v>
      </c>
      <c r="G241" s="24">
        <f>C241*G4</f>
        <v>4.70016</v>
      </c>
      <c r="H241" s="25"/>
    </row>
    <row r="242" spans="1:8" s="20" customFormat="1" ht="15">
      <c r="A242" s="21" t="s">
        <v>454</v>
      </c>
      <c r="B242" s="21" t="s">
        <v>455</v>
      </c>
      <c r="C242" s="22">
        <v>0.1792</v>
      </c>
      <c r="D242" s="21">
        <v>2000</v>
      </c>
      <c r="E242" s="21">
        <v>15</v>
      </c>
      <c r="F242" s="23">
        <v>0.018</v>
      </c>
      <c r="G242" s="24">
        <f>C242*G4</f>
        <v>4.8742399999999995</v>
      </c>
      <c r="H242" s="25"/>
    </row>
    <row r="243" spans="1:8" s="20" customFormat="1" ht="15">
      <c r="A243" s="21" t="s">
        <v>456</v>
      </c>
      <c r="B243" s="21" t="s">
        <v>457</v>
      </c>
      <c r="C243" s="22">
        <v>0.1793</v>
      </c>
      <c r="D243" s="21">
        <v>2000</v>
      </c>
      <c r="E243" s="21">
        <v>16</v>
      </c>
      <c r="F243" s="23">
        <v>0.018</v>
      </c>
      <c r="G243" s="24">
        <f>C243*G4</f>
        <v>4.8769599999999995</v>
      </c>
      <c r="H243" s="25"/>
    </row>
    <row r="244" spans="1:8" s="20" customFormat="1" ht="15">
      <c r="A244" s="21" t="s">
        <v>458</v>
      </c>
      <c r="B244" s="21" t="s">
        <v>459</v>
      </c>
      <c r="C244" s="22">
        <v>0.1792</v>
      </c>
      <c r="D244" s="21">
        <v>2000</v>
      </c>
      <c r="E244" s="21">
        <v>16</v>
      </c>
      <c r="F244" s="23">
        <v>0.018</v>
      </c>
      <c r="G244" s="24">
        <f>C244*G4</f>
        <v>4.8742399999999995</v>
      </c>
      <c r="H244" s="25"/>
    </row>
    <row r="245" spans="1:8" s="20" customFormat="1" ht="15">
      <c r="A245" s="21" t="s">
        <v>460</v>
      </c>
      <c r="B245" s="21" t="s">
        <v>461</v>
      </c>
      <c r="C245" s="22">
        <v>0.2128</v>
      </c>
      <c r="D245" s="21">
        <v>2000</v>
      </c>
      <c r="E245" s="21">
        <v>17</v>
      </c>
      <c r="F245" s="23">
        <v>0.018</v>
      </c>
      <c r="G245" s="24">
        <f>C245*G4</f>
        <v>5.7881599999999995</v>
      </c>
      <c r="H245" s="25"/>
    </row>
    <row r="246" spans="1:8" s="20" customFormat="1" ht="15">
      <c r="A246" s="21" t="s">
        <v>462</v>
      </c>
      <c r="B246" s="21" t="s">
        <v>463</v>
      </c>
      <c r="C246" s="22">
        <v>0.2318</v>
      </c>
      <c r="D246" s="21">
        <v>2000</v>
      </c>
      <c r="E246" s="21">
        <v>17</v>
      </c>
      <c r="F246" s="23">
        <v>0.018</v>
      </c>
      <c r="G246" s="24">
        <f>C246*G4</f>
        <v>6.30496</v>
      </c>
      <c r="H246" s="25"/>
    </row>
    <row r="247" spans="1:8" s="20" customFormat="1" ht="15">
      <c r="A247" s="21" t="s">
        <v>464</v>
      </c>
      <c r="B247" s="21" t="s">
        <v>465</v>
      </c>
      <c r="C247" s="22">
        <v>0.2318</v>
      </c>
      <c r="D247" s="21">
        <v>2000</v>
      </c>
      <c r="E247" s="21">
        <v>18</v>
      </c>
      <c r="F247" s="23">
        <v>0.018</v>
      </c>
      <c r="G247" s="24">
        <f>C247*G4</f>
        <v>6.30496</v>
      </c>
      <c r="H247" s="25"/>
    </row>
    <row r="248" spans="1:8" s="20" customFormat="1" ht="15">
      <c r="A248" s="21" t="s">
        <v>466</v>
      </c>
      <c r="B248" s="21" t="s">
        <v>467</v>
      </c>
      <c r="C248" s="22">
        <v>0.2688</v>
      </c>
      <c r="D248" s="21">
        <v>2000</v>
      </c>
      <c r="E248" s="21">
        <v>18</v>
      </c>
      <c r="F248" s="23">
        <v>0.018</v>
      </c>
      <c r="G248" s="24">
        <f>C248*G4</f>
        <v>7.31136</v>
      </c>
      <c r="H248" s="25"/>
    </row>
    <row r="249" spans="1:8" s="20" customFormat="1" ht="15">
      <c r="A249" s="21" t="s">
        <v>468</v>
      </c>
      <c r="B249" s="21" t="s">
        <v>469</v>
      </c>
      <c r="C249" s="22">
        <v>0.2385</v>
      </c>
      <c r="D249" s="21">
        <v>2000</v>
      </c>
      <c r="E249" s="21">
        <v>19</v>
      </c>
      <c r="F249" s="23">
        <v>0.018</v>
      </c>
      <c r="G249" s="24">
        <f>C249*G4</f>
        <v>6.4872</v>
      </c>
      <c r="H249" s="25"/>
    </row>
    <row r="250" spans="1:8" s="20" customFormat="1" ht="15">
      <c r="A250" s="21" t="s">
        <v>470</v>
      </c>
      <c r="B250" s="21" t="s">
        <v>471</v>
      </c>
      <c r="C250" s="22">
        <v>0.317</v>
      </c>
      <c r="D250" s="21">
        <v>1000</v>
      </c>
      <c r="E250" s="21">
        <v>13</v>
      </c>
      <c r="F250" s="23">
        <v>0.018</v>
      </c>
      <c r="G250" s="24">
        <f>C250*G4</f>
        <v>8.6224</v>
      </c>
      <c r="H250" s="25"/>
    </row>
    <row r="251" spans="1:8" s="20" customFormat="1" ht="15">
      <c r="A251" s="21" t="s">
        <v>472</v>
      </c>
      <c r="B251" s="21" t="s">
        <v>473</v>
      </c>
      <c r="C251" s="22">
        <v>0.317</v>
      </c>
      <c r="D251" s="21">
        <v>1000</v>
      </c>
      <c r="E251" s="21">
        <v>14</v>
      </c>
      <c r="F251" s="23">
        <v>0.018</v>
      </c>
      <c r="G251" s="24">
        <f>C251*G4</f>
        <v>8.6224</v>
      </c>
      <c r="H251" s="25"/>
    </row>
    <row r="252" spans="1:8" s="20" customFormat="1" ht="15">
      <c r="A252" s="21" t="s">
        <v>474</v>
      </c>
      <c r="B252" s="21" t="s">
        <v>475</v>
      </c>
      <c r="C252" s="22">
        <v>0.3874</v>
      </c>
      <c r="D252" s="21">
        <v>1000</v>
      </c>
      <c r="E252" s="21">
        <v>14</v>
      </c>
      <c r="F252" s="23">
        <v>0.018</v>
      </c>
      <c r="G252" s="24">
        <f>C252*G4</f>
        <v>10.53728</v>
      </c>
      <c r="H252" s="25"/>
    </row>
    <row r="253" spans="1:8" s="20" customFormat="1" ht="15">
      <c r="A253" s="21" t="s">
        <v>476</v>
      </c>
      <c r="B253" s="21" t="s">
        <v>477</v>
      </c>
      <c r="C253" s="22">
        <v>0.3875</v>
      </c>
      <c r="D253" s="21">
        <v>1000</v>
      </c>
      <c r="E253" s="21">
        <v>14</v>
      </c>
      <c r="F253" s="23">
        <v>0.018</v>
      </c>
      <c r="G253" s="24">
        <f>C253*G4</f>
        <v>10.54</v>
      </c>
      <c r="H253" s="25"/>
    </row>
    <row r="254" spans="1:8" s="20" customFormat="1" ht="15">
      <c r="A254" s="21" t="s">
        <v>478</v>
      </c>
      <c r="B254" s="21" t="s">
        <v>479</v>
      </c>
      <c r="C254" s="22">
        <v>0.3875</v>
      </c>
      <c r="D254" s="21">
        <v>1000</v>
      </c>
      <c r="E254" s="21">
        <v>15</v>
      </c>
      <c r="F254" s="23">
        <v>0.018</v>
      </c>
      <c r="G254" s="24">
        <f>C254*G4</f>
        <v>10.54</v>
      </c>
      <c r="H254" s="25"/>
    </row>
    <row r="255" spans="1:8" s="20" customFormat="1" ht="15">
      <c r="A255" s="21" t="s">
        <v>480</v>
      </c>
      <c r="B255" s="21" t="s">
        <v>481</v>
      </c>
      <c r="C255" s="22">
        <v>0.4774</v>
      </c>
      <c r="D255" s="21">
        <v>500</v>
      </c>
      <c r="E255" s="21">
        <v>10</v>
      </c>
      <c r="F255" s="23">
        <v>0.018</v>
      </c>
      <c r="G255" s="24">
        <f>C255*G4</f>
        <v>12.98528</v>
      </c>
      <c r="H255" s="25"/>
    </row>
    <row r="256" spans="1:8" s="20" customFormat="1" ht="15">
      <c r="A256" s="21" t="s">
        <v>482</v>
      </c>
      <c r="B256" s="21" t="s">
        <v>483</v>
      </c>
      <c r="C256" s="22">
        <v>0.4774</v>
      </c>
      <c r="D256" s="21">
        <v>500</v>
      </c>
      <c r="E256" s="21">
        <v>12</v>
      </c>
      <c r="F256" s="23">
        <v>0.018</v>
      </c>
      <c r="G256" s="24">
        <f>C256*G4</f>
        <v>12.98528</v>
      </c>
      <c r="H256" s="25"/>
    </row>
    <row r="257" spans="1:8" s="20" customFormat="1" ht="15">
      <c r="A257" s="21" t="s">
        <v>484</v>
      </c>
      <c r="B257" s="21" t="s">
        <v>485</v>
      </c>
      <c r="C257" s="22">
        <v>0.5232</v>
      </c>
      <c r="D257" s="21">
        <v>500</v>
      </c>
      <c r="E257" s="21">
        <v>14</v>
      </c>
      <c r="F257" s="23">
        <v>0.018</v>
      </c>
      <c r="G257" s="24">
        <f>C257*G4</f>
        <v>14.23104</v>
      </c>
      <c r="H257" s="25"/>
    </row>
    <row r="258" spans="1:59" ht="15">
      <c r="A258" s="65" t="s">
        <v>486</v>
      </c>
      <c r="B258" s="65" t="s">
        <v>487</v>
      </c>
      <c r="C258" s="65">
        <v>0.5716</v>
      </c>
      <c r="D258" s="65"/>
      <c r="E258" s="65"/>
      <c r="F258" s="65"/>
      <c r="G258" s="65">
        <f>C258*G4</f>
        <v>15.547519999999999</v>
      </c>
      <c r="H258" s="25" t="s">
        <v>40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</row>
    <row r="259" spans="1:8" s="20" customFormat="1" ht="15">
      <c r="A259" s="21" t="s">
        <v>488</v>
      </c>
      <c r="B259" s="21" t="s">
        <v>489</v>
      </c>
      <c r="C259" s="22">
        <v>0.5759</v>
      </c>
      <c r="D259" s="21">
        <v>500</v>
      </c>
      <c r="E259" s="21">
        <v>15</v>
      </c>
      <c r="F259" s="23">
        <v>0.018</v>
      </c>
      <c r="G259" s="24">
        <f>C259*G4</f>
        <v>15.66448</v>
      </c>
      <c r="H259" s="25"/>
    </row>
    <row r="260" spans="1:8" s="20" customFormat="1" ht="15">
      <c r="A260" s="21" t="s">
        <v>490</v>
      </c>
      <c r="B260" s="21" t="s">
        <v>491</v>
      </c>
      <c r="C260" s="22">
        <v>0.5803</v>
      </c>
      <c r="D260" s="21">
        <v>500</v>
      </c>
      <c r="E260" s="21">
        <v>15</v>
      </c>
      <c r="F260" s="23">
        <v>0.018</v>
      </c>
      <c r="G260" s="24">
        <f>C260*G4</f>
        <v>15.78416</v>
      </c>
      <c r="H260" s="25"/>
    </row>
    <row r="261" spans="1:8" s="20" customFormat="1" ht="15">
      <c r="A261" s="21" t="s">
        <v>492</v>
      </c>
      <c r="B261" s="21" t="s">
        <v>493</v>
      </c>
      <c r="C261" s="22">
        <v>0.7641</v>
      </c>
      <c r="D261" s="21">
        <v>500</v>
      </c>
      <c r="E261" s="21">
        <v>16</v>
      </c>
      <c r="F261" s="23">
        <v>0.018</v>
      </c>
      <c r="G261" s="24">
        <f>C261*G4</f>
        <v>20.78352</v>
      </c>
      <c r="H261" s="25"/>
    </row>
    <row r="262" spans="1:8" s="20" customFormat="1" ht="15">
      <c r="A262" s="21" t="s">
        <v>494</v>
      </c>
      <c r="B262" s="21" t="s">
        <v>495</v>
      </c>
      <c r="C262" s="22">
        <v>0.8405</v>
      </c>
      <c r="D262" s="21">
        <v>500</v>
      </c>
      <c r="E262" s="21">
        <v>16</v>
      </c>
      <c r="F262" s="23">
        <v>0.018</v>
      </c>
      <c r="G262" s="24">
        <f>C262*G4</f>
        <v>22.8616</v>
      </c>
      <c r="H262" s="25"/>
    </row>
    <row r="263" spans="1:8" s="20" customFormat="1" ht="15">
      <c r="A263" s="21" t="s">
        <v>496</v>
      </c>
      <c r="B263" s="21" t="s">
        <v>497</v>
      </c>
      <c r="C263" s="22">
        <v>0.7486</v>
      </c>
      <c r="D263" s="21">
        <v>500</v>
      </c>
      <c r="E263" s="21">
        <v>17</v>
      </c>
      <c r="F263" s="23">
        <v>0.018</v>
      </c>
      <c r="G263" s="24">
        <f>C263*G4</f>
        <v>20.36192</v>
      </c>
      <c r="H263" s="25"/>
    </row>
    <row r="264" spans="1:8" s="20" customFormat="1" ht="15">
      <c r="A264" s="21" t="s">
        <v>498</v>
      </c>
      <c r="B264" s="21" t="s">
        <v>499</v>
      </c>
      <c r="C264" s="22">
        <v>0.9293</v>
      </c>
      <c r="D264" s="21">
        <v>500</v>
      </c>
      <c r="E264" s="21">
        <v>18</v>
      </c>
      <c r="F264" s="23">
        <v>0.018</v>
      </c>
      <c r="G264" s="24">
        <f>C264*G4</f>
        <v>25.27696</v>
      </c>
      <c r="H264" s="25"/>
    </row>
    <row r="265" spans="1:8" s="20" customFormat="1" ht="15">
      <c r="A265" s="21" t="s">
        <v>500</v>
      </c>
      <c r="B265" s="21" t="s">
        <v>501</v>
      </c>
      <c r="C265" s="22">
        <v>0.9293</v>
      </c>
      <c r="D265" s="21">
        <v>500</v>
      </c>
      <c r="E265" s="21">
        <v>19</v>
      </c>
      <c r="F265" s="23">
        <v>0.018</v>
      </c>
      <c r="G265" s="24">
        <f>C265*G4</f>
        <v>25.27696</v>
      </c>
      <c r="H265" s="25"/>
    </row>
    <row r="266" spans="1:8" s="20" customFormat="1" ht="15">
      <c r="A266" s="21" t="s">
        <v>502</v>
      </c>
      <c r="B266" s="21" t="s">
        <v>503</v>
      </c>
      <c r="C266" s="22">
        <v>1.0562</v>
      </c>
      <c r="D266" s="21">
        <v>300</v>
      </c>
      <c r="E266" s="21">
        <v>19</v>
      </c>
      <c r="F266" s="23">
        <v>0.018</v>
      </c>
      <c r="G266" s="24">
        <f>C266*G4</f>
        <v>28.72864</v>
      </c>
      <c r="H266" s="25"/>
    </row>
    <row r="267" spans="1:8" s="20" customFormat="1" ht="15">
      <c r="A267" s="21" t="s">
        <v>504</v>
      </c>
      <c r="B267" s="21" t="s">
        <v>505</v>
      </c>
      <c r="C267" s="22">
        <v>1.1258</v>
      </c>
      <c r="D267" s="21">
        <v>300</v>
      </c>
      <c r="E267" s="21">
        <v>20</v>
      </c>
      <c r="F267" s="23">
        <v>0.018</v>
      </c>
      <c r="G267" s="24">
        <f>C267*G4</f>
        <v>30.62176</v>
      </c>
      <c r="H267" s="25"/>
    </row>
    <row r="268" spans="1:8" s="20" customFormat="1" ht="15">
      <c r="A268" s="21" t="s">
        <v>506</v>
      </c>
      <c r="B268" s="21" t="s">
        <v>507</v>
      </c>
      <c r="C268" s="22">
        <v>1.2949</v>
      </c>
      <c r="D268" s="21">
        <v>300</v>
      </c>
      <c r="E268" s="21">
        <v>22</v>
      </c>
      <c r="F268" s="23">
        <v>0.018</v>
      </c>
      <c r="G268" s="24">
        <f>C268*G4</f>
        <v>35.22128</v>
      </c>
      <c r="H268" s="25"/>
    </row>
    <row r="269" spans="1:8" s="20" customFormat="1" ht="15">
      <c r="A269" s="21" t="s">
        <v>508</v>
      </c>
      <c r="B269" s="21" t="s">
        <v>509</v>
      </c>
      <c r="C269" s="22">
        <v>1.388</v>
      </c>
      <c r="D269" s="21">
        <v>300</v>
      </c>
      <c r="E269" s="21">
        <v>23</v>
      </c>
      <c r="F269" s="23">
        <v>0.018</v>
      </c>
      <c r="G269" s="24">
        <f>C269*G4</f>
        <v>37.7536</v>
      </c>
      <c r="H269" s="25"/>
    </row>
    <row r="270" spans="1:8" s="20" customFormat="1" ht="15">
      <c r="A270" s="21" t="s">
        <v>510</v>
      </c>
      <c r="B270" s="21" t="s">
        <v>511</v>
      </c>
      <c r="C270" s="22">
        <v>1.4917</v>
      </c>
      <c r="D270" s="21">
        <v>300</v>
      </c>
      <c r="E270" s="21">
        <v>24</v>
      </c>
      <c r="F270" s="23">
        <v>0.018</v>
      </c>
      <c r="G270" s="24">
        <f>C270*G4</f>
        <v>40.57424</v>
      </c>
      <c r="H270" s="25"/>
    </row>
    <row r="271" spans="1:8" s="20" customFormat="1" ht="15">
      <c r="A271" s="21" t="s">
        <v>512</v>
      </c>
      <c r="B271" s="21" t="s">
        <v>513</v>
      </c>
      <c r="C271" s="22">
        <v>1.1147</v>
      </c>
      <c r="D271" s="21">
        <v>400</v>
      </c>
      <c r="E271" s="21">
        <v>23</v>
      </c>
      <c r="F271" s="23">
        <v>0.018</v>
      </c>
      <c r="G271" s="24">
        <f>C271*G4</f>
        <v>30.31984</v>
      </c>
      <c r="H271" s="25"/>
    </row>
    <row r="272" spans="1:8" s="20" customFormat="1" ht="15">
      <c r="A272" s="21" t="s">
        <v>514</v>
      </c>
      <c r="B272" s="21" t="s">
        <v>515</v>
      </c>
      <c r="C272" s="22">
        <v>1.1103</v>
      </c>
      <c r="D272" s="21">
        <v>300</v>
      </c>
      <c r="E272" s="21">
        <v>20</v>
      </c>
      <c r="F272" s="23">
        <v>0.018</v>
      </c>
      <c r="G272" s="24">
        <f>C272*G4</f>
        <v>30.20016</v>
      </c>
      <c r="H272" s="25"/>
    </row>
    <row r="273" spans="1:8" s="20" customFormat="1" ht="15">
      <c r="A273" s="21" t="s">
        <v>516</v>
      </c>
      <c r="B273" s="21" t="s">
        <v>517</v>
      </c>
      <c r="C273" s="22">
        <v>1.4179</v>
      </c>
      <c r="D273" s="21">
        <v>300</v>
      </c>
      <c r="E273" s="21">
        <v>21</v>
      </c>
      <c r="F273" s="23">
        <v>0.018</v>
      </c>
      <c r="G273" s="24">
        <f>C273*G4</f>
        <v>38.56688</v>
      </c>
      <c r="H273" s="25"/>
    </row>
    <row r="274" spans="1:8" s="20" customFormat="1" ht="15">
      <c r="A274" s="21" t="s">
        <v>518</v>
      </c>
      <c r="B274" s="21" t="s">
        <v>519</v>
      </c>
      <c r="C274" s="22">
        <v>1.4298</v>
      </c>
      <c r="D274" s="21">
        <v>300</v>
      </c>
      <c r="E274" s="21">
        <v>22</v>
      </c>
      <c r="F274" s="23">
        <v>0.018</v>
      </c>
      <c r="G274" s="24">
        <f>C274*G4</f>
        <v>38.89056</v>
      </c>
      <c r="H274" s="25"/>
    </row>
    <row r="275" spans="1:8" s="20" customFormat="1" ht="15">
      <c r="A275" s="21" t="s">
        <v>520</v>
      </c>
      <c r="B275" s="21" t="s">
        <v>521</v>
      </c>
      <c r="C275" s="22">
        <v>1.4441</v>
      </c>
      <c r="D275" s="21">
        <v>300</v>
      </c>
      <c r="E275" s="21">
        <v>23</v>
      </c>
      <c r="F275" s="23">
        <v>0.018</v>
      </c>
      <c r="G275" s="24">
        <f>C275*G4</f>
        <v>39.27952</v>
      </c>
      <c r="H275" s="25"/>
    </row>
    <row r="276" spans="1:8" s="20" customFormat="1" ht="15">
      <c r="A276" s="21" t="s">
        <v>522</v>
      </c>
      <c r="B276" s="21" t="s">
        <v>523</v>
      </c>
      <c r="C276" s="22">
        <v>1.8736</v>
      </c>
      <c r="D276" s="21">
        <v>300</v>
      </c>
      <c r="E276" s="21">
        <v>24</v>
      </c>
      <c r="F276" s="23">
        <v>0.018</v>
      </c>
      <c r="G276" s="24">
        <f>C276*G4</f>
        <v>50.96192</v>
      </c>
      <c r="H276" s="25"/>
    </row>
    <row r="277" spans="1:8" s="20" customFormat="1" ht="15">
      <c r="A277" s="21" t="s">
        <v>524</v>
      </c>
      <c r="B277" s="21" t="s">
        <v>525</v>
      </c>
      <c r="C277" s="22">
        <v>2.1789</v>
      </c>
      <c r="D277" s="21">
        <v>100</v>
      </c>
      <c r="E277" s="21">
        <v>12</v>
      </c>
      <c r="F277" s="23">
        <v>0.018</v>
      </c>
      <c r="G277" s="24">
        <f>C277*G4</f>
        <v>59.26608</v>
      </c>
      <c r="H277" s="25"/>
    </row>
    <row r="278" spans="1:8" s="20" customFormat="1" ht="15">
      <c r="A278" s="21" t="s">
        <v>526</v>
      </c>
      <c r="B278" s="21" t="s">
        <v>527</v>
      </c>
      <c r="C278" s="22">
        <v>2.2205</v>
      </c>
      <c r="D278" s="21">
        <v>100</v>
      </c>
      <c r="E278" s="21">
        <v>13</v>
      </c>
      <c r="F278" s="23">
        <v>0.018</v>
      </c>
      <c r="G278" s="24">
        <f>C278*G4</f>
        <v>60.3976</v>
      </c>
      <c r="H278" s="25"/>
    </row>
    <row r="279" spans="1:8" s="20" customFormat="1" ht="15">
      <c r="A279" s="21" t="s">
        <v>528</v>
      </c>
      <c r="B279" s="21" t="s">
        <v>529</v>
      </c>
      <c r="C279" s="22">
        <v>3.0532</v>
      </c>
      <c r="D279" s="21">
        <v>100</v>
      </c>
      <c r="E279" s="21">
        <v>14</v>
      </c>
      <c r="F279" s="23">
        <v>0.018</v>
      </c>
      <c r="G279" s="24">
        <f>C279*G4</f>
        <v>83.04704</v>
      </c>
      <c r="H279" s="25"/>
    </row>
    <row r="280" spans="1:8" s="20" customFormat="1" ht="15">
      <c r="A280" s="21" t="s">
        <v>530</v>
      </c>
      <c r="B280" s="21" t="s">
        <v>531</v>
      </c>
      <c r="C280" s="22">
        <v>3.1503</v>
      </c>
      <c r="D280" s="21">
        <v>100</v>
      </c>
      <c r="E280" s="21">
        <v>15</v>
      </c>
      <c r="F280" s="23">
        <v>0.018</v>
      </c>
      <c r="G280" s="24">
        <f>C280*G4</f>
        <v>85.68816</v>
      </c>
      <c r="H280" s="25"/>
    </row>
    <row r="281" spans="1:8" s="20" customFormat="1" ht="15">
      <c r="A281" s="21" t="s">
        <v>532</v>
      </c>
      <c r="B281" s="21" t="s">
        <v>533</v>
      </c>
      <c r="C281" s="22">
        <v>3.4418</v>
      </c>
      <c r="D281" s="21">
        <v>100</v>
      </c>
      <c r="E281" s="21">
        <v>16</v>
      </c>
      <c r="F281" s="23">
        <v>0.018</v>
      </c>
      <c r="G281" s="24">
        <f>C281*G4</f>
        <v>93.61696</v>
      </c>
      <c r="H281" s="25"/>
    </row>
    <row r="282" spans="1:8" s="20" customFormat="1" ht="15">
      <c r="A282" s="21" t="s">
        <v>534</v>
      </c>
      <c r="B282" s="21" t="s">
        <v>535</v>
      </c>
      <c r="C282" s="22">
        <v>3.6083</v>
      </c>
      <c r="D282" s="21">
        <v>100</v>
      </c>
      <c r="E282" s="21">
        <v>16</v>
      </c>
      <c r="F282" s="23">
        <v>0.018</v>
      </c>
      <c r="G282" s="24">
        <f>C282*G4</f>
        <v>98.14576</v>
      </c>
      <c r="H282" s="25"/>
    </row>
    <row r="283" spans="1:8" s="20" customFormat="1" ht="15">
      <c r="A283" s="21" t="s">
        <v>536</v>
      </c>
      <c r="B283" s="21" t="s">
        <v>537</v>
      </c>
      <c r="C283" s="22">
        <v>3.9112</v>
      </c>
      <c r="D283" s="21">
        <v>100</v>
      </c>
      <c r="E283" s="21">
        <v>17</v>
      </c>
      <c r="F283" s="23">
        <v>0.018</v>
      </c>
      <c r="G283" s="24">
        <f>C283*G4</f>
        <v>106.38464</v>
      </c>
      <c r="H283" s="25"/>
    </row>
    <row r="284" spans="1:8" s="20" customFormat="1" ht="15">
      <c r="A284" s="21" t="s">
        <v>538</v>
      </c>
      <c r="B284" s="21" t="s">
        <v>539</v>
      </c>
      <c r="C284" s="22">
        <v>4.108</v>
      </c>
      <c r="D284" s="21">
        <v>100</v>
      </c>
      <c r="E284" s="21">
        <v>18</v>
      </c>
      <c r="F284" s="23">
        <v>0.018</v>
      </c>
      <c r="G284" s="24">
        <f>C284*G4</f>
        <v>111.73759999999999</v>
      </c>
      <c r="H284" s="25"/>
    </row>
    <row r="285" spans="1:8" s="20" customFormat="1" ht="15">
      <c r="A285" s="21" t="s">
        <v>540</v>
      </c>
      <c r="B285" s="21" t="s">
        <v>541</v>
      </c>
      <c r="C285" s="22">
        <v>4.8296</v>
      </c>
      <c r="D285" s="21">
        <v>100</v>
      </c>
      <c r="E285" s="21">
        <v>19</v>
      </c>
      <c r="F285" s="23">
        <v>0.018</v>
      </c>
      <c r="G285" s="24">
        <f>C285*G4</f>
        <v>131.36512</v>
      </c>
      <c r="H285" s="25"/>
    </row>
    <row r="286" spans="1:8" s="20" customFormat="1" ht="15">
      <c r="A286" s="21" t="s">
        <v>542</v>
      </c>
      <c r="B286" s="21" t="s">
        <v>543</v>
      </c>
      <c r="C286" s="22">
        <v>5.1072</v>
      </c>
      <c r="D286" s="21">
        <v>50</v>
      </c>
      <c r="E286" s="21">
        <v>20</v>
      </c>
      <c r="F286" s="23">
        <v>0.018</v>
      </c>
      <c r="G286" s="24">
        <f>C286*G4</f>
        <v>138.91584</v>
      </c>
      <c r="H286" s="25"/>
    </row>
    <row r="287" spans="1:8" s="20" customFormat="1" ht="15">
      <c r="A287" s="21" t="s">
        <v>544</v>
      </c>
      <c r="B287" s="21" t="s">
        <v>545</v>
      </c>
      <c r="C287" s="22">
        <v>5.4957</v>
      </c>
      <c r="D287" s="21">
        <v>50</v>
      </c>
      <c r="E287" s="21">
        <v>21</v>
      </c>
      <c r="F287" s="23">
        <v>0.018</v>
      </c>
      <c r="G287" s="24">
        <f>C287*G4</f>
        <v>149.48304000000002</v>
      </c>
      <c r="H287" s="25"/>
    </row>
    <row r="288" spans="1:8" s="20" customFormat="1" ht="15">
      <c r="A288" s="21" t="s">
        <v>546</v>
      </c>
      <c r="B288" s="21" t="s">
        <v>547</v>
      </c>
      <c r="C288" s="22">
        <v>5.9398</v>
      </c>
      <c r="D288" s="21">
        <v>50</v>
      </c>
      <c r="E288" s="21">
        <v>22</v>
      </c>
      <c r="F288" s="23">
        <v>0.018</v>
      </c>
      <c r="G288" s="24">
        <f>C288*G4</f>
        <v>161.56256</v>
      </c>
      <c r="H288" s="25"/>
    </row>
    <row r="289" spans="1:8" s="20" customFormat="1" ht="15">
      <c r="A289" s="21" t="s">
        <v>548</v>
      </c>
      <c r="B289" s="21" t="s">
        <v>549</v>
      </c>
      <c r="C289" s="22">
        <v>6.1481</v>
      </c>
      <c r="D289" s="21">
        <v>50</v>
      </c>
      <c r="E289" s="21">
        <v>23</v>
      </c>
      <c r="F289" s="23">
        <v>0.018</v>
      </c>
      <c r="G289" s="24">
        <f>C289*G4</f>
        <v>167.22832</v>
      </c>
      <c r="H289" s="25"/>
    </row>
    <row r="290" spans="1:8" s="20" customFormat="1" ht="15">
      <c r="A290" s="21" t="s">
        <v>550</v>
      </c>
      <c r="B290" s="21" t="s">
        <v>551</v>
      </c>
      <c r="C290" s="22">
        <v>6.4395</v>
      </c>
      <c r="D290" s="21">
        <v>40</v>
      </c>
      <c r="E290" s="21">
        <v>23</v>
      </c>
      <c r="F290" s="23">
        <v>0.018</v>
      </c>
      <c r="G290" s="24">
        <f>C290*G4</f>
        <v>175.15439999999998</v>
      </c>
      <c r="H290" s="25"/>
    </row>
    <row r="291" spans="1:8" s="20" customFormat="1" ht="15">
      <c r="A291" s="21" t="s">
        <v>552</v>
      </c>
      <c r="B291" s="21" t="s">
        <v>553</v>
      </c>
      <c r="C291" s="22">
        <v>6.6741</v>
      </c>
      <c r="D291" s="21">
        <v>40</v>
      </c>
      <c r="E291" s="21">
        <v>24</v>
      </c>
      <c r="F291" s="23">
        <v>0.018</v>
      </c>
      <c r="G291" s="24">
        <f>C291*G4</f>
        <v>181.53552</v>
      </c>
      <c r="H291" s="25"/>
    </row>
    <row r="292" spans="1:8" s="20" customFormat="1" ht="15">
      <c r="A292" s="21" t="s">
        <v>554</v>
      </c>
      <c r="B292" s="21" t="s">
        <v>555</v>
      </c>
      <c r="C292" s="22">
        <v>6.9252</v>
      </c>
      <c r="D292" s="21">
        <v>40</v>
      </c>
      <c r="E292" s="21">
        <v>24</v>
      </c>
      <c r="F292" s="23">
        <v>0.018</v>
      </c>
      <c r="G292" s="24">
        <f>C292*G4</f>
        <v>188.36544</v>
      </c>
      <c r="H292" s="25"/>
    </row>
    <row r="293" spans="1:8" s="20" customFormat="1" ht="15">
      <c r="A293" s="21" t="s">
        <v>556</v>
      </c>
      <c r="B293" s="21" t="s">
        <v>557</v>
      </c>
      <c r="C293" s="22">
        <v>7.6885</v>
      </c>
      <c r="D293" s="21">
        <v>40</v>
      </c>
      <c r="E293" s="21">
        <v>26</v>
      </c>
      <c r="F293" s="23">
        <v>0.018</v>
      </c>
      <c r="G293" s="24">
        <f>C293*G4</f>
        <v>209.12720000000002</v>
      </c>
      <c r="H293" s="25"/>
    </row>
    <row r="294" spans="1:59" ht="15">
      <c r="A294" s="65" t="s">
        <v>558</v>
      </c>
      <c r="B294" s="65" t="s">
        <v>559</v>
      </c>
      <c r="C294" s="65">
        <v>0.08421</v>
      </c>
      <c r="D294" s="65"/>
      <c r="E294" s="65"/>
      <c r="F294" s="65"/>
      <c r="G294" s="65">
        <f>C294*G4</f>
        <v>2.2905119999999997</v>
      </c>
      <c r="H294" s="25" t="s">
        <v>40</v>
      </c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</row>
    <row r="295" spans="1:59" ht="15">
      <c r="A295" s="65" t="s">
        <v>560</v>
      </c>
      <c r="B295" s="65" t="s">
        <v>561</v>
      </c>
      <c r="C295" s="65">
        <v>0.09341</v>
      </c>
      <c r="D295" s="65"/>
      <c r="E295" s="65"/>
      <c r="F295" s="65"/>
      <c r="G295" s="65">
        <f>C295*G4</f>
        <v>2.5407520000000003</v>
      </c>
      <c r="H295" s="25" t="s">
        <v>40</v>
      </c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</row>
    <row r="296" spans="1:59" ht="15">
      <c r="A296" s="65" t="s">
        <v>562</v>
      </c>
      <c r="B296" s="65" t="s">
        <v>563</v>
      </c>
      <c r="C296" s="65">
        <v>0.09821</v>
      </c>
      <c r="D296" s="65"/>
      <c r="E296" s="65"/>
      <c r="F296" s="65"/>
      <c r="G296" s="65">
        <f>C296*G4</f>
        <v>2.671312</v>
      </c>
      <c r="H296" s="25" t="s">
        <v>40</v>
      </c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</row>
    <row r="297" spans="1:59" ht="15">
      <c r="A297" s="65" t="s">
        <v>564</v>
      </c>
      <c r="B297" s="65" t="s">
        <v>565</v>
      </c>
      <c r="C297" s="65">
        <v>0.10931</v>
      </c>
      <c r="D297" s="65"/>
      <c r="E297" s="65"/>
      <c r="F297" s="65"/>
      <c r="G297" s="65">
        <f>C297*G4</f>
        <v>2.973232</v>
      </c>
      <c r="H297" s="25" t="s">
        <v>40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</row>
    <row r="298" spans="1:59" ht="15">
      <c r="A298" s="65" t="s">
        <v>566</v>
      </c>
      <c r="B298" s="65" t="s">
        <v>567</v>
      </c>
      <c r="C298" s="65">
        <v>0.12471</v>
      </c>
      <c r="D298" s="65"/>
      <c r="E298" s="65"/>
      <c r="F298" s="65"/>
      <c r="G298" s="65">
        <f>C298*G4</f>
        <v>3.392112</v>
      </c>
      <c r="H298" s="25" t="s">
        <v>40</v>
      </c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</row>
    <row r="299" spans="1:59" ht="15">
      <c r="A299" s="65" t="s">
        <v>568</v>
      </c>
      <c r="B299" s="65" t="s">
        <v>569</v>
      </c>
      <c r="C299" s="65">
        <v>0.14481</v>
      </c>
      <c r="D299" s="65"/>
      <c r="E299" s="65"/>
      <c r="F299" s="65"/>
      <c r="G299" s="65">
        <f>C299*G4</f>
        <v>3.9388319999999997</v>
      </c>
      <c r="H299" s="25" t="s">
        <v>40</v>
      </c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</row>
    <row r="300" spans="1:59" ht="15">
      <c r="A300" s="65" t="s">
        <v>570</v>
      </c>
      <c r="B300" s="65" t="s">
        <v>571</v>
      </c>
      <c r="C300" s="65">
        <v>0.14481</v>
      </c>
      <c r="D300" s="65"/>
      <c r="E300" s="65"/>
      <c r="F300" s="65"/>
      <c r="G300" s="65">
        <f>C300*G4</f>
        <v>3.9388319999999997</v>
      </c>
      <c r="H300" s="25" t="s">
        <v>40</v>
      </c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</row>
    <row r="301" spans="1:59" ht="15">
      <c r="A301" s="65" t="s">
        <v>572</v>
      </c>
      <c r="B301" s="65" t="s">
        <v>573</v>
      </c>
      <c r="C301" s="65">
        <v>0.14481</v>
      </c>
      <c r="D301" s="65"/>
      <c r="E301" s="65"/>
      <c r="F301" s="65"/>
      <c r="G301" s="65">
        <f>C301*G4</f>
        <v>3.9388319999999997</v>
      </c>
      <c r="H301" s="25" t="s">
        <v>40</v>
      </c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</row>
    <row r="302" spans="1:59" ht="15">
      <c r="A302" s="65" t="s">
        <v>574</v>
      </c>
      <c r="B302" s="65" t="s">
        <v>575</v>
      </c>
      <c r="C302" s="65">
        <v>0.15121</v>
      </c>
      <c r="D302" s="65"/>
      <c r="E302" s="65"/>
      <c r="F302" s="65"/>
      <c r="G302" s="65">
        <f>C302*G4</f>
        <v>4.112912000000001</v>
      </c>
      <c r="H302" s="25" t="s">
        <v>40</v>
      </c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</row>
    <row r="303" spans="1:59" ht="15">
      <c r="A303" s="65" t="s">
        <v>576</v>
      </c>
      <c r="B303" s="65" t="s">
        <v>577</v>
      </c>
      <c r="C303" s="65">
        <v>0.17191</v>
      </c>
      <c r="D303" s="65"/>
      <c r="E303" s="65"/>
      <c r="F303" s="65"/>
      <c r="G303" s="65">
        <f>C303*G4</f>
        <v>4.675952</v>
      </c>
      <c r="H303" s="25" t="s">
        <v>40</v>
      </c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</row>
    <row r="304" spans="1:59" ht="15">
      <c r="A304" s="65" t="s">
        <v>578</v>
      </c>
      <c r="B304" s="65" t="s">
        <v>579</v>
      </c>
      <c r="C304" s="65">
        <v>0.17121</v>
      </c>
      <c r="D304" s="65"/>
      <c r="E304" s="65"/>
      <c r="F304" s="65"/>
      <c r="G304" s="65">
        <f>C304*G4</f>
        <v>4.656912</v>
      </c>
      <c r="H304" s="25" t="s">
        <v>40</v>
      </c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</row>
    <row r="305" spans="1:59" ht="15">
      <c r="A305" s="65" t="s">
        <v>580</v>
      </c>
      <c r="B305" s="65" t="s">
        <v>581</v>
      </c>
      <c r="C305" s="65">
        <v>0.19151</v>
      </c>
      <c r="D305" s="65"/>
      <c r="E305" s="65"/>
      <c r="F305" s="65"/>
      <c r="G305" s="65">
        <f>C305*G4</f>
        <v>5.209072</v>
      </c>
      <c r="H305" s="25" t="s">
        <v>40</v>
      </c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</row>
    <row r="306" spans="1:59" ht="15">
      <c r="A306" s="65" t="s">
        <v>582</v>
      </c>
      <c r="B306" s="65" t="s">
        <v>583</v>
      </c>
      <c r="C306" s="65">
        <v>0.19791</v>
      </c>
      <c r="D306" s="65"/>
      <c r="E306" s="65"/>
      <c r="F306" s="65"/>
      <c r="G306" s="65">
        <f>C306*G4</f>
        <v>5.383152</v>
      </c>
      <c r="H306" s="25" t="s">
        <v>40</v>
      </c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</row>
    <row r="307" spans="1:59" ht="15">
      <c r="A307" s="65" t="s">
        <v>584</v>
      </c>
      <c r="B307" s="65" t="s">
        <v>585</v>
      </c>
      <c r="C307" s="65">
        <v>0.25051</v>
      </c>
      <c r="D307" s="65"/>
      <c r="E307" s="65"/>
      <c r="F307" s="65"/>
      <c r="G307" s="65">
        <f>C307*G4</f>
        <v>6.813872</v>
      </c>
      <c r="H307" s="25" t="s">
        <v>40</v>
      </c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</row>
    <row r="308" spans="1:59" ht="15">
      <c r="A308" s="65" t="s">
        <v>586</v>
      </c>
      <c r="B308" s="65" t="s">
        <v>587</v>
      </c>
      <c r="C308" s="65">
        <v>0.25721</v>
      </c>
      <c r="D308" s="65"/>
      <c r="E308" s="65"/>
      <c r="F308" s="65"/>
      <c r="G308" s="65">
        <f>C308*G4</f>
        <v>6.996111999999999</v>
      </c>
      <c r="H308" s="25" t="s">
        <v>40</v>
      </c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</row>
    <row r="309" spans="1:59" ht="15">
      <c r="A309" s="65" t="s">
        <v>588</v>
      </c>
      <c r="B309" s="65" t="s">
        <v>589</v>
      </c>
      <c r="C309" s="65">
        <v>0.34043</v>
      </c>
      <c r="D309" s="65"/>
      <c r="E309" s="65"/>
      <c r="F309" s="65"/>
      <c r="G309" s="65">
        <f>C309*G4</f>
        <v>9.259696</v>
      </c>
      <c r="H309" s="25" t="s">
        <v>40</v>
      </c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</row>
    <row r="310" spans="1:59" ht="15">
      <c r="A310" s="65" t="s">
        <v>590</v>
      </c>
      <c r="B310" s="65" t="s">
        <v>591</v>
      </c>
      <c r="C310" s="65">
        <v>0.41093</v>
      </c>
      <c r="D310" s="65"/>
      <c r="E310" s="65"/>
      <c r="F310" s="65"/>
      <c r="G310" s="65">
        <f>C310*G4</f>
        <v>11.177296</v>
      </c>
      <c r="H310" s="25" t="s">
        <v>40</v>
      </c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</row>
    <row r="311" spans="1:59" ht="15">
      <c r="A311" s="65" t="s">
        <v>592</v>
      </c>
      <c r="B311" s="65" t="s">
        <v>593</v>
      </c>
      <c r="C311" s="65">
        <v>0.54663</v>
      </c>
      <c r="D311" s="65"/>
      <c r="E311" s="65"/>
      <c r="F311" s="65"/>
      <c r="G311" s="65">
        <f>C311*G4</f>
        <v>14.868335999999998</v>
      </c>
      <c r="H311" s="25" t="s">
        <v>40</v>
      </c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</row>
    <row r="312" spans="1:59" ht="15">
      <c r="A312" s="65" t="s">
        <v>594</v>
      </c>
      <c r="B312" s="65" t="s">
        <v>595</v>
      </c>
      <c r="C312" s="65">
        <v>0.60844</v>
      </c>
      <c r="D312" s="65"/>
      <c r="E312" s="65"/>
      <c r="F312" s="65"/>
      <c r="G312" s="65">
        <f>C312*G4</f>
        <v>16.549568</v>
      </c>
      <c r="H312" s="25" t="s">
        <v>40</v>
      </c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</row>
    <row r="313" spans="1:59" ht="15">
      <c r="A313" s="65" t="s">
        <v>596</v>
      </c>
      <c r="B313" s="65" t="s">
        <v>597</v>
      </c>
      <c r="C313" s="65">
        <v>0.77674</v>
      </c>
      <c r="D313" s="65"/>
      <c r="E313" s="65"/>
      <c r="F313" s="65"/>
      <c r="G313" s="65">
        <f>C313*G4</f>
        <v>21.127328</v>
      </c>
      <c r="H313" s="25" t="s">
        <v>40</v>
      </c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</row>
    <row r="314" spans="1:59" ht="15">
      <c r="A314" s="65" t="s">
        <v>598</v>
      </c>
      <c r="B314" s="65" t="s">
        <v>599</v>
      </c>
      <c r="C314" s="65">
        <v>1.32304</v>
      </c>
      <c r="D314" s="65"/>
      <c r="E314" s="65"/>
      <c r="F314" s="65"/>
      <c r="G314" s="65">
        <f>C314*G4</f>
        <v>35.986688</v>
      </c>
      <c r="H314" s="25" t="s">
        <v>40</v>
      </c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</row>
    <row r="315" spans="1:59" ht="15">
      <c r="A315" s="65" t="s">
        <v>600</v>
      </c>
      <c r="B315" s="65" t="s">
        <v>601</v>
      </c>
      <c r="C315" s="65">
        <v>1.44604</v>
      </c>
      <c r="D315" s="65"/>
      <c r="E315" s="65"/>
      <c r="F315" s="65"/>
      <c r="G315" s="65">
        <f>C315*G4</f>
        <v>39.332288</v>
      </c>
      <c r="H315" s="25" t="s">
        <v>40</v>
      </c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</row>
    <row r="316" spans="1:8" s="20" customFormat="1" ht="15.75">
      <c r="A316" s="17" t="s">
        <v>602</v>
      </c>
      <c r="B316" s="17"/>
      <c r="C316" s="17"/>
      <c r="D316" s="17"/>
      <c r="E316" s="17"/>
      <c r="F316" s="17"/>
      <c r="G316" s="18"/>
      <c r="H316" s="25"/>
    </row>
    <row r="317" spans="1:8" s="20" customFormat="1" ht="15">
      <c r="A317" s="21" t="s">
        <v>603</v>
      </c>
      <c r="B317" s="21" t="s">
        <v>604</v>
      </c>
      <c r="C317" s="22">
        <v>0.1504</v>
      </c>
      <c r="D317" s="21">
        <v>2000</v>
      </c>
      <c r="E317" s="21">
        <v>13</v>
      </c>
      <c r="F317" s="23">
        <v>0.018</v>
      </c>
      <c r="G317" s="24">
        <f>C317*G4</f>
        <v>4.09088</v>
      </c>
      <c r="H317" s="25"/>
    </row>
    <row r="318" spans="1:8" s="20" customFormat="1" ht="15">
      <c r="A318" s="21" t="s">
        <v>605</v>
      </c>
      <c r="B318" s="21" t="s">
        <v>606</v>
      </c>
      <c r="C318" s="22">
        <v>0.1695</v>
      </c>
      <c r="D318" s="21">
        <v>2000</v>
      </c>
      <c r="E318" s="21">
        <v>14</v>
      </c>
      <c r="F318" s="23">
        <v>0.018</v>
      </c>
      <c r="G318" s="24">
        <f>C318*G4</f>
        <v>4.6104</v>
      </c>
      <c r="H318" s="25"/>
    </row>
    <row r="319" spans="1:8" s="20" customFormat="1" ht="15">
      <c r="A319" s="21" t="s">
        <v>607</v>
      </c>
      <c r="B319" s="21" t="s">
        <v>608</v>
      </c>
      <c r="C319" s="22">
        <v>0.1933</v>
      </c>
      <c r="D319" s="21">
        <v>2000</v>
      </c>
      <c r="E319" s="21">
        <v>14</v>
      </c>
      <c r="F319" s="23">
        <v>0.018</v>
      </c>
      <c r="G319" s="24">
        <f>C319*G4</f>
        <v>5.25776</v>
      </c>
      <c r="H319" s="25"/>
    </row>
    <row r="320" spans="1:8" s="20" customFormat="1" ht="15">
      <c r="A320" s="21" t="s">
        <v>609</v>
      </c>
      <c r="B320" s="21" t="s">
        <v>610</v>
      </c>
      <c r="C320" s="22">
        <v>0.1933</v>
      </c>
      <c r="D320" s="21">
        <v>2000</v>
      </c>
      <c r="E320" s="21">
        <v>14</v>
      </c>
      <c r="F320" s="23">
        <v>0.018</v>
      </c>
      <c r="G320" s="24">
        <f>C320*G4</f>
        <v>5.25776</v>
      </c>
      <c r="H320" s="25"/>
    </row>
    <row r="321" spans="1:8" s="20" customFormat="1" ht="15">
      <c r="A321" s="21" t="s">
        <v>611</v>
      </c>
      <c r="B321" s="21" t="s">
        <v>612</v>
      </c>
      <c r="C321" s="22">
        <v>0.2363</v>
      </c>
      <c r="D321" s="21">
        <v>2000</v>
      </c>
      <c r="E321" s="21">
        <v>15</v>
      </c>
      <c r="F321" s="23">
        <v>0.018</v>
      </c>
      <c r="G321" s="24">
        <f>C321*G4</f>
        <v>6.42736</v>
      </c>
      <c r="H321" s="25"/>
    </row>
    <row r="322" spans="1:8" s="20" customFormat="1" ht="15">
      <c r="A322" s="21" t="s">
        <v>613</v>
      </c>
      <c r="B322" s="21" t="s">
        <v>614</v>
      </c>
      <c r="C322" s="22">
        <v>0.2363</v>
      </c>
      <c r="D322" s="21">
        <v>2000</v>
      </c>
      <c r="E322" s="21">
        <v>16</v>
      </c>
      <c r="F322" s="23">
        <v>0.018</v>
      </c>
      <c r="G322" s="24">
        <f>C322*G4</f>
        <v>6.42736</v>
      </c>
      <c r="H322" s="25"/>
    </row>
    <row r="323" spans="1:8" s="20" customFormat="1" ht="15">
      <c r="A323" s="21" t="s">
        <v>615</v>
      </c>
      <c r="B323" s="21" t="s">
        <v>616</v>
      </c>
      <c r="C323" s="22">
        <v>0.2363</v>
      </c>
      <c r="D323" s="21">
        <v>2000</v>
      </c>
      <c r="E323" s="21">
        <v>17</v>
      </c>
      <c r="F323" s="23">
        <v>0.018</v>
      </c>
      <c r="G323" s="24">
        <f>C323*G4</f>
        <v>6.42736</v>
      </c>
      <c r="H323" s="25"/>
    </row>
    <row r="324" spans="1:8" s="20" customFormat="1" ht="15">
      <c r="A324" s="21" t="s">
        <v>617</v>
      </c>
      <c r="B324" s="21" t="s">
        <v>618</v>
      </c>
      <c r="C324" s="22">
        <v>0.2793</v>
      </c>
      <c r="D324" s="21">
        <v>2000</v>
      </c>
      <c r="E324" s="21">
        <v>17</v>
      </c>
      <c r="F324" s="23">
        <v>0.018</v>
      </c>
      <c r="G324" s="24">
        <f>C324*G4</f>
        <v>7.596959999999999</v>
      </c>
      <c r="H324" s="25"/>
    </row>
    <row r="325" spans="1:8" s="20" customFormat="1" ht="15">
      <c r="A325" s="21" t="s">
        <v>619</v>
      </c>
      <c r="B325" s="21" t="s">
        <v>620</v>
      </c>
      <c r="C325" s="22">
        <v>0.2793</v>
      </c>
      <c r="D325" s="21">
        <v>1000</v>
      </c>
      <c r="E325" s="21">
        <v>12</v>
      </c>
      <c r="F325" s="23">
        <v>0.018</v>
      </c>
      <c r="G325" s="24">
        <f>C325*G4</f>
        <v>7.596959999999999</v>
      </c>
      <c r="H325" s="25"/>
    </row>
    <row r="326" spans="1:8" s="20" customFormat="1" ht="15">
      <c r="A326" s="21" t="s">
        <v>621</v>
      </c>
      <c r="B326" s="21" t="s">
        <v>622</v>
      </c>
      <c r="C326" s="22">
        <v>0.3223</v>
      </c>
      <c r="D326" s="21">
        <v>1000</v>
      </c>
      <c r="E326" s="21">
        <v>13</v>
      </c>
      <c r="F326" s="23">
        <v>0.018</v>
      </c>
      <c r="G326" s="24">
        <f>C326*G4</f>
        <v>8.766559999999998</v>
      </c>
      <c r="H326" s="25"/>
    </row>
    <row r="327" spans="1:8" s="20" customFormat="1" ht="15">
      <c r="A327" s="21" t="s">
        <v>623</v>
      </c>
      <c r="B327" s="21" t="s">
        <v>624</v>
      </c>
      <c r="C327" s="22">
        <v>0.3223</v>
      </c>
      <c r="D327" s="21">
        <v>1000</v>
      </c>
      <c r="E327" s="21">
        <v>14</v>
      </c>
      <c r="F327" s="23">
        <v>0.018</v>
      </c>
      <c r="G327" s="24">
        <f>C327*G4</f>
        <v>8.766559999999998</v>
      </c>
      <c r="H327" s="25"/>
    </row>
    <row r="328" spans="1:8" s="20" customFormat="1" ht="15">
      <c r="A328" s="21" t="s">
        <v>625</v>
      </c>
      <c r="B328" s="21" t="s">
        <v>626</v>
      </c>
      <c r="C328" s="22">
        <v>0.3461</v>
      </c>
      <c r="D328" s="21">
        <v>1000</v>
      </c>
      <c r="E328" s="21">
        <v>15</v>
      </c>
      <c r="F328" s="23">
        <v>0.018</v>
      </c>
      <c r="G328" s="24">
        <f>C328*G4</f>
        <v>9.413920000000001</v>
      </c>
      <c r="H328" s="25"/>
    </row>
    <row r="329" spans="1:8" s="20" customFormat="1" ht="15">
      <c r="A329" s="21" t="s">
        <v>627</v>
      </c>
      <c r="B329" s="21" t="s">
        <v>628</v>
      </c>
      <c r="C329" s="22">
        <v>0.3461</v>
      </c>
      <c r="D329" s="21">
        <v>1000</v>
      </c>
      <c r="E329" s="21">
        <v>16</v>
      </c>
      <c r="F329" s="23">
        <v>0.018</v>
      </c>
      <c r="G329" s="24">
        <f>C329*G4</f>
        <v>9.413920000000001</v>
      </c>
      <c r="H329" s="25"/>
    </row>
    <row r="330" spans="1:8" s="20" customFormat="1" ht="15">
      <c r="A330" s="21" t="s">
        <v>629</v>
      </c>
      <c r="B330" s="21" t="s">
        <v>630</v>
      </c>
      <c r="C330" s="22">
        <v>0.4942</v>
      </c>
      <c r="D330" s="21">
        <v>500</v>
      </c>
      <c r="E330" s="21">
        <v>13</v>
      </c>
      <c r="F330" s="23">
        <v>0.018</v>
      </c>
      <c r="G330" s="24">
        <f>C330*G4</f>
        <v>13.442239999999998</v>
      </c>
      <c r="H330" s="25"/>
    </row>
    <row r="331" spans="1:8" s="20" customFormat="1" ht="15">
      <c r="A331" s="21" t="s">
        <v>631</v>
      </c>
      <c r="B331" s="21" t="s">
        <v>632</v>
      </c>
      <c r="C331" s="22">
        <v>0.4941</v>
      </c>
      <c r="D331" s="21">
        <v>500</v>
      </c>
      <c r="E331" s="21">
        <v>14</v>
      </c>
      <c r="F331" s="23">
        <v>0.018</v>
      </c>
      <c r="G331" s="24">
        <f>C331*G4</f>
        <v>13.43952</v>
      </c>
      <c r="H331" s="25"/>
    </row>
    <row r="332" spans="1:59" ht="15">
      <c r="A332" s="65" t="s">
        <v>633</v>
      </c>
      <c r="B332" s="65" t="s">
        <v>634</v>
      </c>
      <c r="C332" s="65">
        <v>0.6027</v>
      </c>
      <c r="D332" s="65"/>
      <c r="E332" s="65"/>
      <c r="F332" s="65"/>
      <c r="G332" s="65">
        <f>C332*G4</f>
        <v>16.39344</v>
      </c>
      <c r="H332" s="25" t="s">
        <v>40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</row>
    <row r="333" spans="1:8" s="20" customFormat="1" ht="15">
      <c r="A333" s="21" t="s">
        <v>635</v>
      </c>
      <c r="B333" s="21" t="s">
        <v>636</v>
      </c>
      <c r="C333" s="22">
        <v>0.6612</v>
      </c>
      <c r="D333" s="21">
        <v>500</v>
      </c>
      <c r="E333" s="21">
        <v>15</v>
      </c>
      <c r="F333" s="23">
        <v>0.018</v>
      </c>
      <c r="G333" s="24">
        <f>C333*G4</f>
        <v>17.98464</v>
      </c>
      <c r="H333" s="25"/>
    </row>
    <row r="334" spans="1:8" s="20" customFormat="1" ht="15">
      <c r="A334" s="21" t="s">
        <v>637</v>
      </c>
      <c r="B334" s="21" t="s">
        <v>638</v>
      </c>
      <c r="C334" s="22">
        <v>0.9309</v>
      </c>
      <c r="D334" s="21">
        <v>250</v>
      </c>
      <c r="E334" s="21">
        <v>11</v>
      </c>
      <c r="F334" s="23">
        <v>0.018</v>
      </c>
      <c r="G334" s="24">
        <f>C334*G4</f>
        <v>25.320479999999996</v>
      </c>
      <c r="H334" s="25"/>
    </row>
    <row r="335" spans="1:8" s="20" customFormat="1" ht="15">
      <c r="A335" s="21" t="s">
        <v>639</v>
      </c>
      <c r="B335" s="21" t="s">
        <v>640</v>
      </c>
      <c r="C335" s="22">
        <v>1.2102</v>
      </c>
      <c r="D335" s="21">
        <v>250</v>
      </c>
      <c r="E335" s="21">
        <v>12</v>
      </c>
      <c r="F335" s="23">
        <v>0.018</v>
      </c>
      <c r="G335" s="24">
        <f>C335*G4</f>
        <v>32.91744</v>
      </c>
      <c r="H335" s="25"/>
    </row>
    <row r="336" spans="1:8" s="20" customFormat="1" ht="15">
      <c r="A336" s="21" t="s">
        <v>641</v>
      </c>
      <c r="B336" s="21" t="s">
        <v>642</v>
      </c>
      <c r="C336" s="22">
        <v>1.4871</v>
      </c>
      <c r="D336" s="21">
        <v>250</v>
      </c>
      <c r="E336" s="21">
        <v>14</v>
      </c>
      <c r="F336" s="23">
        <v>0.018</v>
      </c>
      <c r="G336" s="24">
        <f>C336*G4</f>
        <v>40.44912</v>
      </c>
      <c r="H336" s="25"/>
    </row>
    <row r="337" spans="1:8" s="20" customFormat="1" ht="15">
      <c r="A337" s="21" t="s">
        <v>643</v>
      </c>
      <c r="B337" s="21" t="s">
        <v>644</v>
      </c>
      <c r="C337" s="22">
        <v>1.9884</v>
      </c>
      <c r="D337" s="21">
        <v>250</v>
      </c>
      <c r="E337" s="21">
        <v>18</v>
      </c>
      <c r="F337" s="23">
        <v>0.018</v>
      </c>
      <c r="G337" s="24">
        <f>C337*G4</f>
        <v>54.08448</v>
      </c>
      <c r="H337" s="25"/>
    </row>
    <row r="338" spans="1:8" s="20" customFormat="1" ht="15">
      <c r="A338" s="21" t="s">
        <v>645</v>
      </c>
      <c r="B338" s="21" t="s">
        <v>646</v>
      </c>
      <c r="C338" s="22">
        <v>2.1029</v>
      </c>
      <c r="D338" s="21">
        <v>250</v>
      </c>
      <c r="E338" s="21">
        <v>21</v>
      </c>
      <c r="F338" s="23">
        <v>0.018</v>
      </c>
      <c r="G338" s="24">
        <f>C338*G4</f>
        <v>57.198879999999996</v>
      </c>
      <c r="H338" s="25"/>
    </row>
    <row r="339" spans="1:8" s="20" customFormat="1" ht="15">
      <c r="A339" s="21" t="s">
        <v>647</v>
      </c>
      <c r="B339" s="21" t="s">
        <v>648</v>
      </c>
      <c r="C339" s="22">
        <v>2.5748</v>
      </c>
      <c r="D339" s="21">
        <v>150</v>
      </c>
      <c r="E339" s="21">
        <v>18</v>
      </c>
      <c r="F339" s="23">
        <v>0.018</v>
      </c>
      <c r="G339" s="71">
        <f>C339*G4</f>
        <v>70.03456</v>
      </c>
      <c r="H339" s="72"/>
    </row>
    <row r="340" spans="1:8" s="20" customFormat="1" ht="15">
      <c r="A340" s="21"/>
      <c r="B340" s="21"/>
      <c r="C340" s="53"/>
      <c r="D340" s="21"/>
      <c r="E340" s="21"/>
      <c r="F340" s="23"/>
      <c r="G340" s="71"/>
      <c r="H340" s="72"/>
    </row>
    <row r="341" spans="1:59" ht="15.75">
      <c r="A341" s="17" t="s">
        <v>649</v>
      </c>
      <c r="B341" s="17"/>
      <c r="C341" s="17"/>
      <c r="D341" s="17"/>
      <c r="E341" s="73"/>
      <c r="F341" s="73"/>
      <c r="G341" s="73"/>
      <c r="H341" s="7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</row>
    <row r="342" spans="1:59" ht="15">
      <c r="A342" s="65" t="s">
        <v>650</v>
      </c>
      <c r="B342" s="65" t="s">
        <v>651</v>
      </c>
      <c r="C342" s="65">
        <v>0.7853</v>
      </c>
      <c r="D342" s="65"/>
      <c r="E342" s="65"/>
      <c r="F342" s="65"/>
      <c r="G342" s="74">
        <f>C342*G4</f>
        <v>21.36016</v>
      </c>
      <c r="H342" s="72" t="s">
        <v>40</v>
      </c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</row>
    <row r="343" spans="1:59" ht="15">
      <c r="A343" s="65" t="s">
        <v>652</v>
      </c>
      <c r="B343" s="65" t="s">
        <v>653</v>
      </c>
      <c r="C343" s="65">
        <v>0.9448</v>
      </c>
      <c r="D343" s="65"/>
      <c r="E343" s="65"/>
      <c r="F343" s="65"/>
      <c r="G343" s="74">
        <f>C343*G4</f>
        <v>25.698559999999997</v>
      </c>
      <c r="H343" s="72" t="s">
        <v>40</v>
      </c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</row>
    <row r="344" spans="1:59" ht="15">
      <c r="A344" s="65" t="s">
        <v>654</v>
      </c>
      <c r="B344" s="65" t="s">
        <v>655</v>
      </c>
      <c r="C344" s="65">
        <v>1.2978</v>
      </c>
      <c r="D344" s="65"/>
      <c r="E344" s="65"/>
      <c r="F344" s="65"/>
      <c r="G344" s="65">
        <f>C344*G4</f>
        <v>35.30016</v>
      </c>
      <c r="H344" s="72" t="s">
        <v>40</v>
      </c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</row>
    <row r="345" spans="1:59" ht="15">
      <c r="A345" s="65" t="s">
        <v>656</v>
      </c>
      <c r="B345" s="65" t="s">
        <v>657</v>
      </c>
      <c r="C345" s="65">
        <v>1.603</v>
      </c>
      <c r="D345" s="65"/>
      <c r="E345" s="65"/>
      <c r="F345" s="65"/>
      <c r="G345" s="65">
        <f>C345*G4</f>
        <v>43.6016</v>
      </c>
      <c r="H345" s="72" t="s">
        <v>40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</row>
    <row r="346" spans="1:59" ht="15">
      <c r="A346" s="65" t="s">
        <v>658</v>
      </c>
      <c r="B346" s="65" t="s">
        <v>659</v>
      </c>
      <c r="C346" s="65">
        <v>1.8248</v>
      </c>
      <c r="D346" s="65"/>
      <c r="E346" s="65"/>
      <c r="F346" s="65"/>
      <c r="G346" s="65">
        <f>C346*G4</f>
        <v>49.63456</v>
      </c>
      <c r="H346" s="72" t="s">
        <v>40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</row>
    <row r="347" spans="1:59" ht="15">
      <c r="A347" s="65" t="s">
        <v>660</v>
      </c>
      <c r="B347" s="65" t="s">
        <v>661</v>
      </c>
      <c r="C347" s="65">
        <v>2.4306</v>
      </c>
      <c r="D347" s="65"/>
      <c r="E347" s="65"/>
      <c r="F347" s="65"/>
      <c r="G347" s="65">
        <f>C347*G4</f>
        <v>66.11232</v>
      </c>
      <c r="H347" s="72" t="s">
        <v>40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</row>
    <row r="348" spans="1:59" ht="15">
      <c r="A348" s="65" t="s">
        <v>662</v>
      </c>
      <c r="B348" s="65" t="s">
        <v>663</v>
      </c>
      <c r="C348" s="65">
        <v>2.7358</v>
      </c>
      <c r="D348" s="65"/>
      <c r="E348" s="65"/>
      <c r="F348" s="65"/>
      <c r="G348" s="65">
        <f>C348*G4</f>
        <v>74.41376</v>
      </c>
      <c r="H348" s="72" t="s">
        <v>40</v>
      </c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</row>
    <row r="349" spans="1:59" ht="15">
      <c r="A349" s="65" t="s">
        <v>664</v>
      </c>
      <c r="B349" s="65" t="s">
        <v>665</v>
      </c>
      <c r="C349" s="65">
        <v>3.3281</v>
      </c>
      <c r="D349" s="65"/>
      <c r="E349" s="65"/>
      <c r="F349" s="65"/>
      <c r="G349" s="65">
        <f>C349*G4</f>
        <v>90.52432</v>
      </c>
      <c r="H349" s="72" t="s">
        <v>40</v>
      </c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</row>
    <row r="350" spans="1:59" ht="15">
      <c r="A350" s="65" t="s">
        <v>666</v>
      </c>
      <c r="B350" s="65" t="s">
        <v>667</v>
      </c>
      <c r="C350" s="65">
        <v>4.0821</v>
      </c>
      <c r="D350" s="65"/>
      <c r="E350" s="65"/>
      <c r="F350" s="65"/>
      <c r="G350" s="65">
        <f>C350*G4</f>
        <v>111.03311999999998</v>
      </c>
      <c r="H350" s="72" t="s">
        <v>40</v>
      </c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</row>
    <row r="351" spans="1:59" ht="15">
      <c r="A351" s="65" t="s">
        <v>668</v>
      </c>
      <c r="B351" s="65" t="s">
        <v>669</v>
      </c>
      <c r="C351" s="65">
        <v>4.4398</v>
      </c>
      <c r="D351" s="65"/>
      <c r="E351" s="65"/>
      <c r="F351" s="65"/>
      <c r="G351" s="65">
        <f>C351*G4</f>
        <v>120.76256</v>
      </c>
      <c r="H351" s="72" t="s">
        <v>40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</row>
    <row r="352" spans="1:59" ht="15">
      <c r="A352" s="65" t="s">
        <v>670</v>
      </c>
      <c r="B352" s="65" t="s">
        <v>671</v>
      </c>
      <c r="C352" s="65">
        <v>0.9391</v>
      </c>
      <c r="D352" s="65"/>
      <c r="E352" s="65"/>
      <c r="F352" s="65"/>
      <c r="G352" s="65">
        <f>C352*G4</f>
        <v>25.54352</v>
      </c>
      <c r="H352" s="72" t="s">
        <v>40</v>
      </c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</row>
    <row r="353" spans="1:59" ht="15">
      <c r="A353" s="65" t="s">
        <v>672</v>
      </c>
      <c r="B353" s="65" t="s">
        <v>673</v>
      </c>
      <c r="C353" s="65">
        <v>1.154</v>
      </c>
      <c r="D353" s="65"/>
      <c r="E353" s="65"/>
      <c r="F353" s="65"/>
      <c r="G353" s="65">
        <f>C353*G4</f>
        <v>31.388799999999996</v>
      </c>
      <c r="H353" s="72" t="s">
        <v>40</v>
      </c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</row>
    <row r="354" spans="1:59" ht="15">
      <c r="A354" s="65" t="s">
        <v>674</v>
      </c>
      <c r="B354" s="65" t="s">
        <v>675</v>
      </c>
      <c r="C354" s="65">
        <v>1.6119</v>
      </c>
      <c r="D354" s="65"/>
      <c r="E354" s="65"/>
      <c r="F354" s="65"/>
      <c r="G354" s="65">
        <f>C354*G4</f>
        <v>43.84368</v>
      </c>
      <c r="H354" s="72" t="s">
        <v>40</v>
      </c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</row>
    <row r="355" spans="1:59" ht="15">
      <c r="A355" s="65" t="s">
        <v>676</v>
      </c>
      <c r="B355" s="65" t="s">
        <v>677</v>
      </c>
      <c r="C355" s="65">
        <v>1.9408</v>
      </c>
      <c r="D355" s="65"/>
      <c r="E355" s="65"/>
      <c r="F355" s="65"/>
      <c r="G355" s="65">
        <f>C355*G4</f>
        <v>52.78976</v>
      </c>
      <c r="H355" s="72" t="s">
        <v>40</v>
      </c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</row>
    <row r="356" spans="1:59" ht="15">
      <c r="A356" s="65" t="s">
        <v>678</v>
      </c>
      <c r="B356" s="65" t="s">
        <v>679</v>
      </c>
      <c r="C356" s="65">
        <v>2.1895</v>
      </c>
      <c r="D356" s="65"/>
      <c r="E356" s="65"/>
      <c r="F356" s="65"/>
      <c r="G356" s="65">
        <f>C356*G4</f>
        <v>59.554399999999994</v>
      </c>
      <c r="H356" s="72" t="s">
        <v>40</v>
      </c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</row>
    <row r="357" spans="1:59" ht="15">
      <c r="A357" s="65" t="s">
        <v>680</v>
      </c>
      <c r="B357" s="65" t="s">
        <v>681</v>
      </c>
      <c r="C357" s="65">
        <v>2.9539</v>
      </c>
      <c r="D357" s="65"/>
      <c r="E357" s="65"/>
      <c r="F357" s="65"/>
      <c r="G357" s="65">
        <f>C357*G4</f>
        <v>80.34608</v>
      </c>
      <c r="H357" s="72" t="s">
        <v>40</v>
      </c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</row>
    <row r="358" spans="1:59" ht="15">
      <c r="A358" s="65" t="s">
        <v>682</v>
      </c>
      <c r="B358" s="65" t="s">
        <v>683</v>
      </c>
      <c r="C358" s="65">
        <v>3.5164</v>
      </c>
      <c r="D358" s="65"/>
      <c r="E358" s="65"/>
      <c r="F358" s="65"/>
      <c r="G358" s="65">
        <f>C358*G4</f>
        <v>95.64608</v>
      </c>
      <c r="H358" s="72" t="s">
        <v>40</v>
      </c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</row>
    <row r="359" spans="1:59" ht="15">
      <c r="A359" s="65" t="s">
        <v>684</v>
      </c>
      <c r="B359" s="65" t="s">
        <v>685</v>
      </c>
      <c r="C359" s="65">
        <v>4.035</v>
      </c>
      <c r="D359" s="65"/>
      <c r="E359" s="65"/>
      <c r="F359" s="65"/>
      <c r="G359" s="65">
        <f>C359*G4</f>
        <v>109.752</v>
      </c>
      <c r="H359" s="72" t="s">
        <v>40</v>
      </c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</row>
    <row r="360" spans="1:59" ht="15">
      <c r="A360" s="65" t="s">
        <v>686</v>
      </c>
      <c r="B360" s="65" t="s">
        <v>687</v>
      </c>
      <c r="C360" s="65">
        <v>4.9417</v>
      </c>
      <c r="D360" s="65"/>
      <c r="E360" s="65"/>
      <c r="F360" s="65"/>
      <c r="G360" s="65">
        <f>C360*G4</f>
        <v>134.41424</v>
      </c>
      <c r="H360" s="72" t="s">
        <v>40</v>
      </c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</row>
    <row r="361" spans="1:59" ht="15">
      <c r="A361" s="65" t="s">
        <v>688</v>
      </c>
      <c r="B361" s="65" t="s">
        <v>689</v>
      </c>
      <c r="C361" s="65">
        <v>5.4654</v>
      </c>
      <c r="D361" s="65"/>
      <c r="E361" s="65"/>
      <c r="F361" s="65"/>
      <c r="G361" s="65">
        <f>C361*G4</f>
        <v>148.65887999999998</v>
      </c>
      <c r="H361" s="72" t="s">
        <v>40</v>
      </c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</row>
    <row r="362" spans="1:59" ht="15">
      <c r="A362" s="75"/>
      <c r="B362" s="66"/>
      <c r="C362" s="76"/>
      <c r="D362" s="66"/>
      <c r="E362" s="66"/>
      <c r="F362" s="68"/>
      <c r="G362" s="77"/>
      <c r="H362" s="7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</row>
    <row r="363" spans="1:8" s="20" customFormat="1" ht="15.75">
      <c r="A363" s="17" t="s">
        <v>690</v>
      </c>
      <c r="B363" s="17"/>
      <c r="C363" s="17"/>
      <c r="D363" s="17"/>
      <c r="E363" s="17"/>
      <c r="F363" s="17"/>
      <c r="G363" s="18"/>
      <c r="H363" s="72"/>
    </row>
    <row r="364" spans="1:8" s="20" customFormat="1" ht="15">
      <c r="A364" s="21" t="s">
        <v>691</v>
      </c>
      <c r="B364" s="21" t="s">
        <v>692</v>
      </c>
      <c r="C364" s="22">
        <v>3.1046</v>
      </c>
      <c r="D364" s="34">
        <v>50</v>
      </c>
      <c r="E364" s="34">
        <v>10</v>
      </c>
      <c r="F364" s="56">
        <v>0.021</v>
      </c>
      <c r="G364" s="57">
        <f>C364*G4</f>
        <v>84.44512</v>
      </c>
      <c r="H364" s="72" t="s">
        <v>311</v>
      </c>
    </row>
    <row r="365" spans="1:8" s="20" customFormat="1" ht="15">
      <c r="A365" s="21" t="s">
        <v>693</v>
      </c>
      <c r="B365" s="21" t="s">
        <v>694</v>
      </c>
      <c r="C365" s="22">
        <v>3.1048</v>
      </c>
      <c r="D365" s="21">
        <v>50</v>
      </c>
      <c r="E365" s="21">
        <v>11</v>
      </c>
      <c r="F365" s="23">
        <v>0.021</v>
      </c>
      <c r="G365" s="24">
        <f>C365*G4</f>
        <v>84.45056</v>
      </c>
      <c r="H365" s="72" t="s">
        <v>311</v>
      </c>
    </row>
    <row r="366" spans="1:8" s="20" customFormat="1" ht="15">
      <c r="A366" s="21" t="s">
        <v>695</v>
      </c>
      <c r="B366" s="21" t="s">
        <v>696</v>
      </c>
      <c r="C366" s="22">
        <v>3.5289</v>
      </c>
      <c r="D366" s="21">
        <v>50</v>
      </c>
      <c r="E366" s="21">
        <v>12</v>
      </c>
      <c r="F366" s="23">
        <v>0.021</v>
      </c>
      <c r="G366" s="24">
        <f>C366*G4</f>
        <v>95.98608</v>
      </c>
      <c r="H366" s="72" t="s">
        <v>311</v>
      </c>
    </row>
    <row r="367" spans="1:8" s="20" customFormat="1" ht="15">
      <c r="A367" s="21" t="s">
        <v>697</v>
      </c>
      <c r="B367" s="21" t="s">
        <v>698</v>
      </c>
      <c r="C367" s="22">
        <v>3.8794</v>
      </c>
      <c r="D367" s="21">
        <v>50</v>
      </c>
      <c r="E367" s="21">
        <v>13</v>
      </c>
      <c r="F367" s="23">
        <v>0.021</v>
      </c>
      <c r="G367" s="24">
        <f>C367*G4</f>
        <v>105.51968</v>
      </c>
      <c r="H367" s="72" t="s">
        <v>311</v>
      </c>
    </row>
    <row r="368" spans="1:8" s="20" customFormat="1" ht="15">
      <c r="A368" s="21" t="s">
        <v>699</v>
      </c>
      <c r="B368" s="21" t="s">
        <v>700</v>
      </c>
      <c r="C368" s="22">
        <v>3.8795</v>
      </c>
      <c r="D368" s="21">
        <v>50</v>
      </c>
      <c r="E368" s="21">
        <v>13</v>
      </c>
      <c r="F368" s="23">
        <v>0.021</v>
      </c>
      <c r="G368" s="24">
        <f>C368*G4</f>
        <v>105.5224</v>
      </c>
      <c r="H368" s="72" t="s">
        <v>311</v>
      </c>
    </row>
    <row r="369" spans="1:8" s="20" customFormat="1" ht="15">
      <c r="A369" s="21" t="s">
        <v>701</v>
      </c>
      <c r="B369" s="21" t="s">
        <v>702</v>
      </c>
      <c r="C369" s="22">
        <v>3.8794</v>
      </c>
      <c r="D369" s="21">
        <v>50</v>
      </c>
      <c r="E369" s="21">
        <v>14</v>
      </c>
      <c r="F369" s="23">
        <v>0.021</v>
      </c>
      <c r="G369" s="24">
        <f>C369*G4</f>
        <v>105.51968</v>
      </c>
      <c r="H369" s="72" t="s">
        <v>311</v>
      </c>
    </row>
    <row r="370" spans="1:8" s="20" customFormat="1" ht="15">
      <c r="A370" s="21" t="s">
        <v>703</v>
      </c>
      <c r="B370" s="21" t="s">
        <v>704</v>
      </c>
      <c r="C370" s="22">
        <v>3.8795</v>
      </c>
      <c r="D370" s="21">
        <v>50</v>
      </c>
      <c r="E370" s="21">
        <v>14</v>
      </c>
      <c r="F370" s="23">
        <v>0.021</v>
      </c>
      <c r="G370" s="24">
        <f>C370*G4</f>
        <v>105.5224</v>
      </c>
      <c r="H370" s="72" t="s">
        <v>311</v>
      </c>
    </row>
    <row r="371" spans="1:8" s="20" customFormat="1" ht="15">
      <c r="A371" s="21" t="s">
        <v>705</v>
      </c>
      <c r="B371" s="21" t="s">
        <v>706</v>
      </c>
      <c r="C371" s="22">
        <v>4.2327</v>
      </c>
      <c r="D371" s="21">
        <v>50</v>
      </c>
      <c r="E371" s="21">
        <v>15</v>
      </c>
      <c r="F371" s="23">
        <v>0.021</v>
      </c>
      <c r="G371" s="24">
        <f>C371*G4</f>
        <v>115.12944</v>
      </c>
      <c r="H371" s="72" t="s">
        <v>311</v>
      </c>
    </row>
    <row r="372" spans="1:8" s="20" customFormat="1" ht="15">
      <c r="A372" s="21" t="s">
        <v>707</v>
      </c>
      <c r="B372" s="21" t="s">
        <v>708</v>
      </c>
      <c r="C372" s="22">
        <v>4.9388</v>
      </c>
      <c r="D372" s="21">
        <v>50</v>
      </c>
      <c r="E372" s="21">
        <v>15</v>
      </c>
      <c r="F372" s="23">
        <v>0.021</v>
      </c>
      <c r="G372" s="24">
        <f>C372*G4</f>
        <v>134.33535999999998</v>
      </c>
      <c r="H372" s="72" t="s">
        <v>311</v>
      </c>
    </row>
    <row r="373" spans="1:8" s="20" customFormat="1" ht="15">
      <c r="A373" s="21" t="s">
        <v>709</v>
      </c>
      <c r="B373" s="21" t="s">
        <v>710</v>
      </c>
      <c r="C373" s="22">
        <v>4.9388</v>
      </c>
      <c r="D373" s="21">
        <v>50</v>
      </c>
      <c r="E373" s="21">
        <v>16</v>
      </c>
      <c r="F373" s="23">
        <v>0.021</v>
      </c>
      <c r="G373" s="24">
        <f>C373*G4</f>
        <v>134.33535999999998</v>
      </c>
      <c r="H373" s="72" t="s">
        <v>311</v>
      </c>
    </row>
    <row r="374" spans="1:8" s="20" customFormat="1" ht="15">
      <c r="A374" s="21" t="s">
        <v>711</v>
      </c>
      <c r="B374" s="21" t="s">
        <v>712</v>
      </c>
      <c r="C374" s="22">
        <v>5.292</v>
      </c>
      <c r="D374" s="21">
        <v>50</v>
      </c>
      <c r="E374" s="21">
        <v>16</v>
      </c>
      <c r="F374" s="23">
        <v>0.021</v>
      </c>
      <c r="G374" s="24">
        <f>C374*G4</f>
        <v>143.9424</v>
      </c>
      <c r="H374" s="72" t="s">
        <v>311</v>
      </c>
    </row>
    <row r="375" spans="1:8" s="20" customFormat="1" ht="15">
      <c r="A375" s="21" t="s">
        <v>713</v>
      </c>
      <c r="B375" s="21" t="s">
        <v>714</v>
      </c>
      <c r="C375" s="22">
        <v>5.292</v>
      </c>
      <c r="D375" s="21">
        <v>50</v>
      </c>
      <c r="E375" s="21">
        <v>17</v>
      </c>
      <c r="F375" s="23">
        <v>0.021</v>
      </c>
      <c r="G375" s="24">
        <f>C375*G4</f>
        <v>143.9424</v>
      </c>
      <c r="H375" s="72" t="s">
        <v>311</v>
      </c>
    </row>
    <row r="376" spans="1:8" s="20" customFormat="1" ht="15">
      <c r="A376" s="21" t="s">
        <v>715</v>
      </c>
      <c r="B376" s="21" t="s">
        <v>716</v>
      </c>
      <c r="C376" s="22">
        <v>5.1496</v>
      </c>
      <c r="D376" s="21">
        <v>50</v>
      </c>
      <c r="E376" s="21">
        <v>17</v>
      </c>
      <c r="F376" s="23">
        <v>0.021</v>
      </c>
      <c r="G376" s="24">
        <f>C376*G4</f>
        <v>140.06912</v>
      </c>
      <c r="H376" s="72" t="s">
        <v>311</v>
      </c>
    </row>
    <row r="377" spans="1:8" s="20" customFormat="1" ht="15">
      <c r="A377" s="21" t="s">
        <v>717</v>
      </c>
      <c r="B377" s="21" t="s">
        <v>718</v>
      </c>
      <c r="C377" s="22">
        <v>6.5016</v>
      </c>
      <c r="D377" s="21">
        <v>50</v>
      </c>
      <c r="E377" s="21">
        <v>19</v>
      </c>
      <c r="F377" s="23">
        <v>0.021</v>
      </c>
      <c r="G377" s="24">
        <f>C377*G4</f>
        <v>176.84351999999998</v>
      </c>
      <c r="H377" s="72" t="s">
        <v>311</v>
      </c>
    </row>
    <row r="378" spans="1:8" s="20" customFormat="1" ht="15">
      <c r="A378" s="21" t="s">
        <v>719</v>
      </c>
      <c r="B378" s="21" t="s">
        <v>720</v>
      </c>
      <c r="C378" s="22">
        <v>6.0079</v>
      </c>
      <c r="D378" s="21">
        <v>50</v>
      </c>
      <c r="E378" s="21">
        <v>19</v>
      </c>
      <c r="F378" s="23">
        <v>0.021</v>
      </c>
      <c r="G378" s="24">
        <f>C378*G4</f>
        <v>163.41488</v>
      </c>
      <c r="H378" s="72" t="s">
        <v>311</v>
      </c>
    </row>
    <row r="379" spans="1:8" s="20" customFormat="1" ht="15">
      <c r="A379" s="21" t="s">
        <v>721</v>
      </c>
      <c r="B379" s="21" t="s">
        <v>722</v>
      </c>
      <c r="C379" s="22">
        <v>6.294</v>
      </c>
      <c r="D379" s="21">
        <v>50</v>
      </c>
      <c r="E379" s="21">
        <v>20</v>
      </c>
      <c r="F379" s="23">
        <v>0.021</v>
      </c>
      <c r="G379" s="24">
        <f>C379*G4</f>
        <v>171.1968</v>
      </c>
      <c r="H379" s="72" t="s">
        <v>311</v>
      </c>
    </row>
    <row r="380" spans="1:8" s="20" customFormat="1" ht="15">
      <c r="A380" s="21" t="s">
        <v>723</v>
      </c>
      <c r="B380" s="21" t="s">
        <v>724</v>
      </c>
      <c r="C380" s="22">
        <v>6.58</v>
      </c>
      <c r="D380" s="21">
        <v>50</v>
      </c>
      <c r="E380" s="21">
        <v>20</v>
      </c>
      <c r="F380" s="23">
        <v>0.021</v>
      </c>
      <c r="G380" s="24">
        <f>C380*G4</f>
        <v>178.976</v>
      </c>
      <c r="H380" s="72" t="s">
        <v>311</v>
      </c>
    </row>
    <row r="381" spans="1:8" s="20" customFormat="1" ht="15">
      <c r="A381" s="21" t="s">
        <v>725</v>
      </c>
      <c r="B381" s="21" t="s">
        <v>726</v>
      </c>
      <c r="C381" s="22">
        <v>7.8722</v>
      </c>
      <c r="D381" s="21">
        <v>50</v>
      </c>
      <c r="E381" s="21">
        <v>21</v>
      </c>
      <c r="F381" s="23">
        <v>0.021</v>
      </c>
      <c r="G381" s="24">
        <f>C381*G4</f>
        <v>214.12384</v>
      </c>
      <c r="H381" s="72" t="s">
        <v>311</v>
      </c>
    </row>
    <row r="382" spans="1:8" s="20" customFormat="1" ht="15">
      <c r="A382" s="21" t="s">
        <v>727</v>
      </c>
      <c r="B382" s="21" t="s">
        <v>728</v>
      </c>
      <c r="C382" s="22">
        <v>10.268</v>
      </c>
      <c r="D382" s="21">
        <v>50</v>
      </c>
      <c r="E382" s="21">
        <v>23</v>
      </c>
      <c r="F382" s="23">
        <v>0.021</v>
      </c>
      <c r="G382" s="24">
        <f>C382*G4</f>
        <v>279.2896</v>
      </c>
      <c r="H382" s="72" t="s">
        <v>311</v>
      </c>
    </row>
    <row r="383" spans="1:8" s="20" customFormat="1" ht="15">
      <c r="A383" s="21" t="s">
        <v>729</v>
      </c>
      <c r="B383" s="21" t="s">
        <v>730</v>
      </c>
      <c r="C383" s="22">
        <v>9.2979</v>
      </c>
      <c r="D383" s="21">
        <v>50</v>
      </c>
      <c r="E383" s="21">
        <v>24</v>
      </c>
      <c r="F383" s="23">
        <v>0.021</v>
      </c>
      <c r="G383" s="24">
        <f>C383*G4</f>
        <v>252.90288</v>
      </c>
      <c r="H383" s="72" t="s">
        <v>311</v>
      </c>
    </row>
    <row r="384" spans="1:8" s="20" customFormat="1" ht="15.75">
      <c r="A384" s="17" t="s">
        <v>731</v>
      </c>
      <c r="B384" s="17"/>
      <c r="C384" s="17"/>
      <c r="D384" s="17"/>
      <c r="E384" s="17"/>
      <c r="F384" s="17"/>
      <c r="G384" s="18"/>
      <c r="H384" s="72"/>
    </row>
    <row r="385" spans="1:59" ht="15">
      <c r="A385" s="65" t="s">
        <v>732</v>
      </c>
      <c r="B385" s="65" t="s">
        <v>733</v>
      </c>
      <c r="C385" s="65">
        <v>0.116</v>
      </c>
      <c r="D385" s="65"/>
      <c r="E385" s="65"/>
      <c r="F385" s="65"/>
      <c r="G385" s="65">
        <f>C385*G4</f>
        <v>3.1552000000000002</v>
      </c>
      <c r="H385" s="72" t="s">
        <v>40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</row>
    <row r="386" spans="1:8" s="20" customFormat="1" ht="15">
      <c r="A386" s="21" t="s">
        <v>734</v>
      </c>
      <c r="B386" s="21" t="s">
        <v>735</v>
      </c>
      <c r="C386" s="22">
        <v>0.1325</v>
      </c>
      <c r="D386" s="21">
        <v>1000</v>
      </c>
      <c r="E386" s="21">
        <v>13</v>
      </c>
      <c r="F386" s="23">
        <v>0.018</v>
      </c>
      <c r="G386" s="24">
        <f>C386*G4</f>
        <v>3.604</v>
      </c>
      <c r="H386" s="72"/>
    </row>
    <row r="387" spans="1:59" ht="15">
      <c r="A387" s="65" t="s">
        <v>736</v>
      </c>
      <c r="B387" s="65" t="s">
        <v>737</v>
      </c>
      <c r="C387" s="65">
        <v>0.1336</v>
      </c>
      <c r="D387" s="65"/>
      <c r="E387" s="65"/>
      <c r="F387" s="65"/>
      <c r="G387" s="65">
        <f>C387*G4</f>
        <v>3.63392</v>
      </c>
      <c r="H387" s="72" t="s">
        <v>40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</row>
    <row r="388" spans="1:59" ht="15">
      <c r="A388" s="65" t="s">
        <v>738</v>
      </c>
      <c r="B388" s="65" t="s">
        <v>739</v>
      </c>
      <c r="C388" s="65">
        <v>0.1343</v>
      </c>
      <c r="D388" s="65"/>
      <c r="E388" s="65"/>
      <c r="F388" s="65"/>
      <c r="G388" s="65">
        <f>C388*G4</f>
        <v>3.6529599999999998</v>
      </c>
      <c r="H388" s="72" t="s">
        <v>40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</row>
    <row r="389" spans="1:8" s="20" customFormat="1" ht="15">
      <c r="A389" s="21" t="s">
        <v>740</v>
      </c>
      <c r="B389" s="21" t="s">
        <v>741</v>
      </c>
      <c r="C389" s="22">
        <v>0.1353</v>
      </c>
      <c r="D389" s="21">
        <v>1000</v>
      </c>
      <c r="E389" s="21">
        <v>14</v>
      </c>
      <c r="F389" s="23">
        <v>0.018</v>
      </c>
      <c r="G389" s="24">
        <f>C389*G4</f>
        <v>3.68016</v>
      </c>
      <c r="H389" s="72"/>
    </row>
    <row r="390" spans="1:8" s="20" customFormat="1" ht="15">
      <c r="A390" s="21" t="s">
        <v>742</v>
      </c>
      <c r="B390" s="21" t="s">
        <v>743</v>
      </c>
      <c r="C390" s="22">
        <v>0.1612</v>
      </c>
      <c r="D390" s="21">
        <v>1000</v>
      </c>
      <c r="E390" s="21">
        <v>16</v>
      </c>
      <c r="F390" s="23">
        <v>0.018</v>
      </c>
      <c r="G390" s="24">
        <f>C390*G4</f>
        <v>4.38464</v>
      </c>
      <c r="H390" s="72"/>
    </row>
    <row r="391" spans="1:8" s="20" customFormat="1" ht="15">
      <c r="A391" s="21" t="s">
        <v>744</v>
      </c>
      <c r="B391" s="21" t="s">
        <v>745</v>
      </c>
      <c r="C391" s="22">
        <v>0.2398</v>
      </c>
      <c r="D391" s="21">
        <v>500</v>
      </c>
      <c r="E391" s="21">
        <v>15</v>
      </c>
      <c r="F391" s="23">
        <v>0.018</v>
      </c>
      <c r="G391" s="24">
        <f>C391*G4</f>
        <v>6.52256</v>
      </c>
      <c r="H391" s="72"/>
    </row>
    <row r="392" spans="1:8" s="20" customFormat="1" ht="15">
      <c r="A392" s="21" t="s">
        <v>746</v>
      </c>
      <c r="B392" s="21" t="s">
        <v>747</v>
      </c>
      <c r="C392" s="22">
        <v>0.3166</v>
      </c>
      <c r="D392" s="21">
        <v>250</v>
      </c>
      <c r="E392" s="21">
        <v>14</v>
      </c>
      <c r="F392" s="23">
        <v>0.018</v>
      </c>
      <c r="G392" s="24">
        <f>C392*G4</f>
        <v>8.611519999999999</v>
      </c>
      <c r="H392" s="72"/>
    </row>
    <row r="393" spans="1:59" ht="15">
      <c r="A393" s="65" t="s">
        <v>748</v>
      </c>
      <c r="B393" s="65" t="s">
        <v>749</v>
      </c>
      <c r="C393" s="65">
        <v>0.3518</v>
      </c>
      <c r="D393" s="65"/>
      <c r="E393" s="65"/>
      <c r="F393" s="65"/>
      <c r="G393" s="65">
        <f>C393*G4</f>
        <v>9.56896</v>
      </c>
      <c r="H393" s="72" t="s">
        <v>40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</row>
    <row r="394" spans="1:59" ht="15">
      <c r="A394" s="65" t="s">
        <v>750</v>
      </c>
      <c r="B394" s="65" t="s">
        <v>751</v>
      </c>
      <c r="C394" s="65">
        <v>0.394</v>
      </c>
      <c r="D394" s="65"/>
      <c r="E394" s="65"/>
      <c r="F394" s="65"/>
      <c r="G394" s="65">
        <f>C394*G4</f>
        <v>10.716800000000001</v>
      </c>
      <c r="H394" s="72" t="s">
        <v>40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</row>
    <row r="395" spans="1:59" ht="15">
      <c r="A395" s="65" t="s">
        <v>752</v>
      </c>
      <c r="B395" s="65" t="s">
        <v>753</v>
      </c>
      <c r="C395" s="65">
        <v>0.4563</v>
      </c>
      <c r="D395" s="65"/>
      <c r="E395" s="65"/>
      <c r="F395" s="65"/>
      <c r="G395" s="65">
        <f>C395*G4</f>
        <v>12.411359999999998</v>
      </c>
      <c r="H395" s="72" t="s">
        <v>40</v>
      </c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</row>
    <row r="396" spans="1:59" ht="15">
      <c r="A396" s="65" t="s">
        <v>754</v>
      </c>
      <c r="B396" s="65" t="s">
        <v>755</v>
      </c>
      <c r="C396" s="65">
        <v>0.5974</v>
      </c>
      <c r="D396" s="65"/>
      <c r="E396" s="65"/>
      <c r="F396" s="65"/>
      <c r="G396" s="65">
        <f>C396*G4</f>
        <v>16.249280000000002</v>
      </c>
      <c r="H396" s="72" t="s">
        <v>40</v>
      </c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</row>
    <row r="397" spans="1:59" ht="15">
      <c r="A397" s="65" t="s">
        <v>756</v>
      </c>
      <c r="B397" s="65" t="s">
        <v>757</v>
      </c>
      <c r="C397" s="65">
        <v>0.8529</v>
      </c>
      <c r="D397" s="65"/>
      <c r="E397" s="65"/>
      <c r="F397" s="65"/>
      <c r="G397" s="65">
        <f>C397*G4</f>
        <v>23.19888</v>
      </c>
      <c r="H397" s="72" t="s">
        <v>40</v>
      </c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</row>
    <row r="398" spans="1:59" ht="15">
      <c r="A398" s="65" t="s">
        <v>758</v>
      </c>
      <c r="B398" s="65" t="s">
        <v>759</v>
      </c>
      <c r="C398" s="65">
        <v>1.0701</v>
      </c>
      <c r="D398" s="65"/>
      <c r="E398" s="65"/>
      <c r="F398" s="65"/>
      <c r="G398" s="65">
        <f>C398*G4</f>
        <v>29.10672</v>
      </c>
      <c r="H398" s="72" t="s">
        <v>40</v>
      </c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</row>
    <row r="399" spans="1:59" ht="15">
      <c r="A399" s="65" t="s">
        <v>760</v>
      </c>
      <c r="B399" s="65" t="s">
        <v>761</v>
      </c>
      <c r="C399" s="65">
        <v>1.3595</v>
      </c>
      <c r="D399" s="65"/>
      <c r="E399" s="65"/>
      <c r="F399" s="65"/>
      <c r="G399" s="65">
        <f>C399*G4</f>
        <v>36.9784</v>
      </c>
      <c r="H399" s="72" t="s">
        <v>40</v>
      </c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</row>
    <row r="400" spans="1:59" ht="15">
      <c r="A400" s="65" t="s">
        <v>762</v>
      </c>
      <c r="B400" s="65" t="s">
        <v>763</v>
      </c>
      <c r="C400" s="65">
        <v>1.6728</v>
      </c>
      <c r="D400" s="65"/>
      <c r="E400" s="65"/>
      <c r="F400" s="65"/>
      <c r="G400" s="65">
        <f>C400*G4</f>
        <v>45.50016</v>
      </c>
      <c r="H400" s="72" t="s">
        <v>40</v>
      </c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</row>
    <row r="401" spans="1:59" ht="15">
      <c r="A401" s="65" t="s">
        <v>764</v>
      </c>
      <c r="B401" s="65" t="s">
        <v>765</v>
      </c>
      <c r="C401" s="65">
        <v>0.5323</v>
      </c>
      <c r="D401" s="65"/>
      <c r="E401" s="65"/>
      <c r="F401" s="65"/>
      <c r="G401" s="65">
        <f>C401*G4</f>
        <v>14.47856</v>
      </c>
      <c r="H401" s="72" t="s">
        <v>40</v>
      </c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</row>
    <row r="402" spans="1:59" ht="15">
      <c r="A402" s="65" t="s">
        <v>766</v>
      </c>
      <c r="B402" s="65" t="s">
        <v>767</v>
      </c>
      <c r="C402" s="65">
        <v>0.5989</v>
      </c>
      <c r="D402" s="65"/>
      <c r="E402" s="65"/>
      <c r="F402" s="65"/>
      <c r="G402" s="65">
        <f>C402*G4</f>
        <v>16.29008</v>
      </c>
      <c r="H402" s="72" t="s">
        <v>40</v>
      </c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</row>
    <row r="403" spans="1:59" ht="15">
      <c r="A403" s="65" t="s">
        <v>768</v>
      </c>
      <c r="B403" s="65" t="s">
        <v>769</v>
      </c>
      <c r="C403" s="65">
        <v>0.6941</v>
      </c>
      <c r="D403" s="65"/>
      <c r="E403" s="65"/>
      <c r="F403" s="65"/>
      <c r="G403" s="65">
        <f>C403*G4</f>
        <v>18.87952</v>
      </c>
      <c r="H403" s="72" t="s">
        <v>40</v>
      </c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</row>
    <row r="404" spans="1:59" ht="15">
      <c r="A404" s="65" t="s">
        <v>770</v>
      </c>
      <c r="B404" s="65" t="s">
        <v>771</v>
      </c>
      <c r="C404" s="65">
        <v>0.9007</v>
      </c>
      <c r="D404" s="65"/>
      <c r="E404" s="65"/>
      <c r="F404" s="65"/>
      <c r="G404" s="65">
        <f>C404*G4</f>
        <v>24.499039999999997</v>
      </c>
      <c r="H404" s="72" t="s">
        <v>40</v>
      </c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</row>
    <row r="405" spans="1:59" ht="15">
      <c r="A405" s="65" t="s">
        <v>772</v>
      </c>
      <c r="B405" s="65" t="s">
        <v>773</v>
      </c>
      <c r="C405" s="65">
        <v>1.2549</v>
      </c>
      <c r="D405" s="65"/>
      <c r="E405" s="65"/>
      <c r="F405" s="65"/>
      <c r="G405" s="65">
        <f>C405*G4</f>
        <v>34.13328</v>
      </c>
      <c r="H405" s="72" t="s">
        <v>40</v>
      </c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</row>
    <row r="406" spans="1:59" ht="15">
      <c r="A406" s="65" t="s">
        <v>774</v>
      </c>
      <c r="B406" s="65" t="s">
        <v>775</v>
      </c>
      <c r="C406" s="65">
        <v>1.5728</v>
      </c>
      <c r="D406" s="65"/>
      <c r="E406" s="65"/>
      <c r="F406" s="65"/>
      <c r="G406" s="65">
        <f>C406*G4</f>
        <v>42.780159999999995</v>
      </c>
      <c r="H406" s="72" t="s">
        <v>40</v>
      </c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</row>
    <row r="407" spans="1:59" ht="15">
      <c r="A407" s="65" t="s">
        <v>776</v>
      </c>
      <c r="B407" s="65" t="s">
        <v>777</v>
      </c>
      <c r="C407" s="65">
        <v>1.9356</v>
      </c>
      <c r="D407" s="65"/>
      <c r="E407" s="65"/>
      <c r="F407" s="65"/>
      <c r="G407" s="65">
        <f>C407*G4</f>
        <v>52.64832</v>
      </c>
      <c r="H407" s="72" t="s">
        <v>40</v>
      </c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</row>
    <row r="408" spans="1:59" ht="15">
      <c r="A408" s="65" t="s">
        <v>778</v>
      </c>
      <c r="B408" s="65" t="s">
        <v>779</v>
      </c>
      <c r="C408" s="65">
        <v>2.5981</v>
      </c>
      <c r="D408" s="65"/>
      <c r="E408" s="65"/>
      <c r="F408" s="65"/>
      <c r="G408" s="65">
        <f>C408*G4</f>
        <v>70.66832</v>
      </c>
      <c r="H408" s="72" t="s">
        <v>40</v>
      </c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</row>
    <row r="409" spans="1:8" s="41" customFormat="1" ht="15.75">
      <c r="A409" s="17" t="s">
        <v>780</v>
      </c>
      <c r="B409" s="17"/>
      <c r="C409" s="17"/>
      <c r="D409" s="17"/>
      <c r="E409" s="17"/>
      <c r="F409" s="17"/>
      <c r="G409" s="18"/>
      <c r="H409" s="72"/>
    </row>
    <row r="410" spans="1:8" s="41" customFormat="1" ht="13.5" customHeight="1">
      <c r="A410" s="27" t="s">
        <v>781</v>
      </c>
      <c r="B410" s="27" t="s">
        <v>782</v>
      </c>
      <c r="C410" s="22">
        <v>0.5271</v>
      </c>
      <c r="D410" s="42">
        <v>250</v>
      </c>
      <c r="E410" s="42">
        <v>16</v>
      </c>
      <c r="F410" s="28">
        <v>0.081</v>
      </c>
      <c r="G410" s="29">
        <f>C410*G4</f>
        <v>14.33712</v>
      </c>
      <c r="H410" s="72"/>
    </row>
    <row r="411" spans="1:8" s="41" customFormat="1" ht="13.5" customHeight="1">
      <c r="A411" s="27" t="s">
        <v>783</v>
      </c>
      <c r="B411" s="27" t="s">
        <v>784</v>
      </c>
      <c r="C411" s="22">
        <v>0.5384</v>
      </c>
      <c r="D411" s="42">
        <v>250</v>
      </c>
      <c r="E411" s="42">
        <v>16</v>
      </c>
      <c r="F411" s="28">
        <v>0.081</v>
      </c>
      <c r="G411" s="29">
        <f>C411*G4</f>
        <v>14.64448</v>
      </c>
      <c r="H411" s="72"/>
    </row>
    <row r="412" spans="1:8" s="41" customFormat="1" ht="13.5" customHeight="1">
      <c r="A412" s="27" t="s">
        <v>785</v>
      </c>
      <c r="B412" s="27" t="s">
        <v>786</v>
      </c>
      <c r="C412" s="22">
        <v>0.5587</v>
      </c>
      <c r="D412" s="42">
        <v>250</v>
      </c>
      <c r="E412" s="42">
        <v>16</v>
      </c>
      <c r="F412" s="28">
        <v>0.081</v>
      </c>
      <c r="G412" s="29">
        <f>C412*G4</f>
        <v>15.196639999999999</v>
      </c>
      <c r="H412" s="72"/>
    </row>
    <row r="413" spans="1:8" s="41" customFormat="1" ht="13.5" customHeight="1">
      <c r="A413" s="27" t="s">
        <v>787</v>
      </c>
      <c r="B413" s="27" t="s">
        <v>788</v>
      </c>
      <c r="C413" s="22">
        <v>0.5768</v>
      </c>
      <c r="D413" s="42">
        <v>250</v>
      </c>
      <c r="E413" s="42">
        <v>17</v>
      </c>
      <c r="F413" s="28">
        <v>0.081</v>
      </c>
      <c r="G413" s="29">
        <f>C413*G4</f>
        <v>15.68896</v>
      </c>
      <c r="H413" s="72"/>
    </row>
    <row r="414" spans="1:8" s="41" customFormat="1" ht="13.5" customHeight="1">
      <c r="A414" s="27" t="s">
        <v>789</v>
      </c>
      <c r="B414" s="27" t="s">
        <v>790</v>
      </c>
      <c r="C414" s="22">
        <v>0.5972</v>
      </c>
      <c r="D414" s="42">
        <v>250</v>
      </c>
      <c r="E414" s="42">
        <v>17</v>
      </c>
      <c r="F414" s="28">
        <v>0.081</v>
      </c>
      <c r="G414" s="29">
        <f>C414*G4</f>
        <v>16.24384</v>
      </c>
      <c r="H414" s="72"/>
    </row>
    <row r="415" spans="1:8" s="41" customFormat="1" ht="13.5" customHeight="1">
      <c r="A415" s="27" t="s">
        <v>791</v>
      </c>
      <c r="B415" s="27" t="s">
        <v>792</v>
      </c>
      <c r="C415" s="22">
        <v>0.6266</v>
      </c>
      <c r="D415" s="42">
        <v>250</v>
      </c>
      <c r="E415" s="42">
        <v>17</v>
      </c>
      <c r="F415" s="28">
        <v>0.081</v>
      </c>
      <c r="G415" s="29">
        <f>C415*G4</f>
        <v>17.04352</v>
      </c>
      <c r="H415" s="72"/>
    </row>
    <row r="416" spans="1:8" s="41" customFormat="1" ht="13.5" customHeight="1">
      <c r="A416" s="27" t="s">
        <v>793</v>
      </c>
      <c r="B416" s="27" t="s">
        <v>794</v>
      </c>
      <c r="C416" s="22">
        <v>0.656</v>
      </c>
      <c r="D416" s="42">
        <v>250</v>
      </c>
      <c r="E416" s="42">
        <v>18</v>
      </c>
      <c r="F416" s="28">
        <v>0.081</v>
      </c>
      <c r="G416" s="29">
        <f>C416*G4</f>
        <v>17.8432</v>
      </c>
      <c r="H416" s="72"/>
    </row>
    <row r="417" spans="1:8" s="41" customFormat="1" ht="13.5" customHeight="1">
      <c r="A417" s="27" t="s">
        <v>795</v>
      </c>
      <c r="B417" s="27" t="s">
        <v>796</v>
      </c>
      <c r="C417" s="22">
        <v>0.6787</v>
      </c>
      <c r="D417" s="42">
        <v>250</v>
      </c>
      <c r="E417" s="42">
        <v>18</v>
      </c>
      <c r="F417" s="28">
        <v>0.081</v>
      </c>
      <c r="G417" s="29">
        <f>C417*G4</f>
        <v>18.460639999999998</v>
      </c>
      <c r="H417" s="72"/>
    </row>
    <row r="418" spans="1:8" s="41" customFormat="1" ht="13.5" customHeight="1">
      <c r="A418" s="27" t="s">
        <v>797</v>
      </c>
      <c r="B418" s="27" t="s">
        <v>798</v>
      </c>
      <c r="C418" s="22">
        <v>0.69</v>
      </c>
      <c r="D418" s="42">
        <v>250</v>
      </c>
      <c r="E418" s="42">
        <v>18</v>
      </c>
      <c r="F418" s="28">
        <v>0.081</v>
      </c>
      <c r="G418" s="29">
        <f>C418*G4</f>
        <v>18.767999999999997</v>
      </c>
      <c r="H418" s="72"/>
    </row>
    <row r="419" spans="1:8" s="41" customFormat="1" ht="13.5" customHeight="1">
      <c r="A419" s="27" t="s">
        <v>799</v>
      </c>
      <c r="B419" s="27" t="s">
        <v>800</v>
      </c>
      <c r="C419" s="22">
        <v>0.7306</v>
      </c>
      <c r="D419" s="42">
        <v>250</v>
      </c>
      <c r="E419" s="42">
        <v>19</v>
      </c>
      <c r="F419" s="28">
        <v>0.081</v>
      </c>
      <c r="G419" s="29">
        <f>C419*G4</f>
        <v>19.872320000000002</v>
      </c>
      <c r="H419" s="72"/>
    </row>
    <row r="420" spans="1:8" s="41" customFormat="1" ht="13.5" customHeight="1">
      <c r="A420" s="27" t="s">
        <v>801</v>
      </c>
      <c r="B420" s="27" t="s">
        <v>802</v>
      </c>
      <c r="C420" s="22">
        <v>0.7488</v>
      </c>
      <c r="D420" s="42">
        <v>250</v>
      </c>
      <c r="E420" s="42">
        <v>19</v>
      </c>
      <c r="F420" s="28">
        <v>0.081</v>
      </c>
      <c r="G420" s="29">
        <f>C420*G4</f>
        <v>20.36736</v>
      </c>
      <c r="H420" s="72"/>
    </row>
    <row r="421" spans="1:8" s="41" customFormat="1" ht="13.5" customHeight="1">
      <c r="A421" s="27" t="s">
        <v>803</v>
      </c>
      <c r="B421" s="27" t="s">
        <v>804</v>
      </c>
      <c r="C421" s="22">
        <v>0.803</v>
      </c>
      <c r="D421" s="42">
        <v>250</v>
      </c>
      <c r="E421" s="42">
        <v>19</v>
      </c>
      <c r="F421" s="28">
        <v>0.081</v>
      </c>
      <c r="G421" s="29">
        <f>C421*G4</f>
        <v>21.8416</v>
      </c>
      <c r="H421" s="72"/>
    </row>
    <row r="422" spans="1:8" s="41" customFormat="1" ht="13.5" customHeight="1">
      <c r="A422" s="27" t="s">
        <v>805</v>
      </c>
      <c r="B422" s="27" t="s">
        <v>806</v>
      </c>
      <c r="C422" s="22">
        <v>0.8552</v>
      </c>
      <c r="D422" s="42">
        <v>250</v>
      </c>
      <c r="E422" s="42">
        <v>20</v>
      </c>
      <c r="F422" s="28">
        <v>0.081</v>
      </c>
      <c r="G422" s="29">
        <f>C422*G4</f>
        <v>23.261439999999997</v>
      </c>
      <c r="H422" s="72"/>
    </row>
    <row r="423" spans="1:8" s="41" customFormat="1" ht="15">
      <c r="A423" s="27" t="s">
        <v>807</v>
      </c>
      <c r="B423" s="27" t="s">
        <v>808</v>
      </c>
      <c r="C423" s="22">
        <v>0.8913</v>
      </c>
      <c r="D423" s="42">
        <v>250</v>
      </c>
      <c r="E423" s="42">
        <v>20</v>
      </c>
      <c r="F423" s="28">
        <v>0.041</v>
      </c>
      <c r="G423" s="29">
        <f>C423*G4</f>
        <v>24.24336</v>
      </c>
      <c r="H423" s="72"/>
    </row>
    <row r="424" spans="1:8" s="41" customFormat="1" ht="15">
      <c r="A424" s="27" t="s">
        <v>809</v>
      </c>
      <c r="B424" s="27" t="s">
        <v>810</v>
      </c>
      <c r="C424" s="22">
        <v>0.9547</v>
      </c>
      <c r="D424" s="42">
        <v>200</v>
      </c>
      <c r="E424" s="42">
        <v>21</v>
      </c>
      <c r="F424" s="28">
        <v>0.041</v>
      </c>
      <c r="G424" s="29">
        <f>C424*G4</f>
        <v>25.96784</v>
      </c>
      <c r="H424" s="72"/>
    </row>
    <row r="425" spans="1:8" s="41" customFormat="1" ht="15">
      <c r="A425" s="27" t="s">
        <v>811</v>
      </c>
      <c r="B425" s="27" t="s">
        <v>812</v>
      </c>
      <c r="C425" s="22">
        <v>1.1174</v>
      </c>
      <c r="D425" s="42">
        <v>200</v>
      </c>
      <c r="E425" s="42">
        <v>22</v>
      </c>
      <c r="F425" s="28">
        <v>0.041</v>
      </c>
      <c r="G425" s="29">
        <f>C425*G4</f>
        <v>30.393279999999997</v>
      </c>
      <c r="H425" s="72"/>
    </row>
    <row r="426" spans="1:8" s="41" customFormat="1" ht="15">
      <c r="A426" s="27" t="s">
        <v>813</v>
      </c>
      <c r="B426" s="27" t="s">
        <v>814</v>
      </c>
      <c r="C426" s="22">
        <v>1.5751</v>
      </c>
      <c r="D426" s="42">
        <v>200</v>
      </c>
      <c r="E426" s="42">
        <v>22</v>
      </c>
      <c r="F426" s="28">
        <v>0.041</v>
      </c>
      <c r="G426" s="29">
        <f>C426*G4</f>
        <v>42.84272</v>
      </c>
      <c r="H426" s="72"/>
    </row>
    <row r="427" spans="1:8" s="41" customFormat="1" ht="15">
      <c r="A427" s="27" t="s">
        <v>815</v>
      </c>
      <c r="B427" s="27" t="s">
        <v>816</v>
      </c>
      <c r="C427" s="22">
        <v>1.7425</v>
      </c>
      <c r="D427" s="42">
        <v>200</v>
      </c>
      <c r="E427" s="42">
        <v>22</v>
      </c>
      <c r="F427" s="28">
        <v>0.041</v>
      </c>
      <c r="G427" s="29">
        <f>C427*G4</f>
        <v>47.395999999999994</v>
      </c>
      <c r="H427" s="72"/>
    </row>
    <row r="428" spans="1:8" s="41" customFormat="1" ht="15">
      <c r="A428" s="27"/>
      <c r="B428" s="27"/>
      <c r="C428" s="22"/>
      <c r="D428" s="53"/>
      <c r="E428" s="22"/>
      <c r="F428" s="28"/>
      <c r="G428" s="29"/>
      <c r="H428" s="72"/>
    </row>
    <row r="429" spans="1:8" s="20" customFormat="1" ht="15.75">
      <c r="A429" s="17" t="s">
        <v>817</v>
      </c>
      <c r="B429" s="17"/>
      <c r="C429" s="17"/>
      <c r="D429" s="17"/>
      <c r="E429" s="17"/>
      <c r="F429" s="17"/>
      <c r="G429" s="18"/>
      <c r="H429" s="72"/>
    </row>
    <row r="430" spans="1:8" s="20" customFormat="1" ht="15">
      <c r="A430" s="21" t="s">
        <v>818</v>
      </c>
      <c r="B430" s="21" t="s">
        <v>819</v>
      </c>
      <c r="C430" s="22">
        <v>1.4416</v>
      </c>
      <c r="D430" s="21">
        <v>200</v>
      </c>
      <c r="E430" s="21">
        <v>24</v>
      </c>
      <c r="F430" s="23">
        <v>0.017</v>
      </c>
      <c r="G430" s="24">
        <f>C430*G4</f>
        <v>39.21152</v>
      </c>
      <c r="H430" s="72"/>
    </row>
    <row r="431" spans="1:8" s="20" customFormat="1" ht="15">
      <c r="A431" s="21" t="s">
        <v>820</v>
      </c>
      <c r="B431" s="21" t="s">
        <v>821</v>
      </c>
      <c r="C431" s="22">
        <v>1.6754</v>
      </c>
      <c r="D431" s="21">
        <v>200</v>
      </c>
      <c r="E431" s="21">
        <v>26</v>
      </c>
      <c r="F431" s="23">
        <v>0.017</v>
      </c>
      <c r="G431" s="24">
        <f>C431*G4</f>
        <v>45.570879999999995</v>
      </c>
      <c r="H431" s="72"/>
    </row>
    <row r="432" spans="1:8" s="20" customFormat="1" ht="15">
      <c r="A432" s="21" t="s">
        <v>822</v>
      </c>
      <c r="B432" s="21" t="s">
        <v>823</v>
      </c>
      <c r="C432" s="22">
        <v>2.0018</v>
      </c>
      <c r="D432" s="21">
        <v>200</v>
      </c>
      <c r="E432" s="21">
        <v>28</v>
      </c>
      <c r="F432" s="23">
        <v>0.017</v>
      </c>
      <c r="G432" s="24">
        <f>C432*G4</f>
        <v>54.44895999999999</v>
      </c>
      <c r="H432" s="72"/>
    </row>
    <row r="433" spans="1:8" s="20" customFormat="1" ht="15">
      <c r="A433" s="21" t="s">
        <v>824</v>
      </c>
      <c r="B433" s="21" t="s">
        <v>825</v>
      </c>
      <c r="C433" s="22">
        <v>2.0943</v>
      </c>
      <c r="D433" s="21">
        <v>100</v>
      </c>
      <c r="E433" s="21">
        <v>16</v>
      </c>
      <c r="F433" s="23">
        <v>0.017</v>
      </c>
      <c r="G433" s="24">
        <f>C433*G4</f>
        <v>56.96496</v>
      </c>
      <c r="H433" s="72"/>
    </row>
    <row r="434" spans="1:8" s="20" customFormat="1" ht="15">
      <c r="A434" s="21" t="s">
        <v>826</v>
      </c>
      <c r="B434" s="21" t="s">
        <v>827</v>
      </c>
      <c r="C434" s="22">
        <v>2.7469</v>
      </c>
      <c r="D434" s="21">
        <v>100</v>
      </c>
      <c r="E434" s="21">
        <v>18</v>
      </c>
      <c r="F434" s="23">
        <v>0.017</v>
      </c>
      <c r="G434" s="24">
        <f>C434*G4</f>
        <v>74.71568</v>
      </c>
      <c r="H434" s="72"/>
    </row>
    <row r="435" spans="1:8" s="20" customFormat="1" ht="15">
      <c r="A435" s="21" t="s">
        <v>828</v>
      </c>
      <c r="B435" s="21" t="s">
        <v>829</v>
      </c>
      <c r="C435" s="22">
        <v>2.4981</v>
      </c>
      <c r="D435" s="21">
        <v>50</v>
      </c>
      <c r="E435" s="21">
        <v>10</v>
      </c>
      <c r="F435" s="23">
        <v>0.013</v>
      </c>
      <c r="G435" s="24">
        <f>C435*G4</f>
        <v>67.94832</v>
      </c>
      <c r="H435" s="72"/>
    </row>
    <row r="436" spans="1:8" s="20" customFormat="1" ht="15">
      <c r="A436" s="21" t="s">
        <v>830</v>
      </c>
      <c r="B436" s="21" t="s">
        <v>831</v>
      </c>
      <c r="C436" s="22">
        <v>2.7504</v>
      </c>
      <c r="D436" s="21">
        <v>50</v>
      </c>
      <c r="E436" s="21">
        <v>12</v>
      </c>
      <c r="F436" s="23">
        <v>0.013</v>
      </c>
      <c r="G436" s="24">
        <f>C436*G4</f>
        <v>74.81088</v>
      </c>
      <c r="H436" s="72"/>
    </row>
    <row r="437" spans="1:8" s="20" customFormat="1" ht="15">
      <c r="A437" s="21" t="s">
        <v>832</v>
      </c>
      <c r="B437" s="21" t="s">
        <v>833</v>
      </c>
      <c r="C437" s="22">
        <v>3.9616</v>
      </c>
      <c r="D437" s="21">
        <v>50</v>
      </c>
      <c r="E437" s="21">
        <v>18</v>
      </c>
      <c r="F437" s="23">
        <v>0.013</v>
      </c>
      <c r="G437" s="24">
        <f>C437*G4</f>
        <v>107.75551999999999</v>
      </c>
      <c r="H437" s="72"/>
    </row>
    <row r="438" spans="1:8" s="20" customFormat="1" ht="15">
      <c r="A438" s="21" t="s">
        <v>834</v>
      </c>
      <c r="B438" s="21" t="s">
        <v>835</v>
      </c>
      <c r="C438" s="22">
        <v>4.769</v>
      </c>
      <c r="D438" s="21">
        <v>25</v>
      </c>
      <c r="E438" s="21">
        <v>11</v>
      </c>
      <c r="F438" s="23">
        <v>0.012</v>
      </c>
      <c r="G438" s="24">
        <f>C438*G4</f>
        <v>129.7168</v>
      </c>
      <c r="H438" s="72"/>
    </row>
    <row r="439" spans="1:8" s="20" customFormat="1" ht="15">
      <c r="A439" s="21" t="s">
        <v>836</v>
      </c>
      <c r="B439" s="21" t="s">
        <v>837</v>
      </c>
      <c r="C439" s="22">
        <v>6.3683</v>
      </c>
      <c r="D439" s="21">
        <v>25</v>
      </c>
      <c r="E439" s="21">
        <v>13</v>
      </c>
      <c r="F439" s="23">
        <v>0.012</v>
      </c>
      <c r="G439" s="24">
        <f>C439*G4</f>
        <v>173.21776</v>
      </c>
      <c r="H439" s="72"/>
    </row>
    <row r="440" spans="1:8" s="20" customFormat="1" ht="15">
      <c r="A440" s="21" t="s">
        <v>838</v>
      </c>
      <c r="B440" s="21" t="s">
        <v>839</v>
      </c>
      <c r="C440" s="22">
        <v>6.3713</v>
      </c>
      <c r="D440" s="21">
        <v>25</v>
      </c>
      <c r="E440" s="21">
        <v>15</v>
      </c>
      <c r="F440" s="23">
        <v>0.012</v>
      </c>
      <c r="G440" s="24">
        <f>C440*G4</f>
        <v>173.29935999999998</v>
      </c>
      <c r="H440" s="72"/>
    </row>
    <row r="441" spans="1:8" s="20" customFormat="1" ht="15">
      <c r="A441" s="21" t="s">
        <v>840</v>
      </c>
      <c r="B441" s="21" t="s">
        <v>841</v>
      </c>
      <c r="C441" s="22">
        <v>8.029</v>
      </c>
      <c r="D441" s="21">
        <v>10</v>
      </c>
      <c r="E441" s="21">
        <v>9</v>
      </c>
      <c r="F441" s="23">
        <v>0.01</v>
      </c>
      <c r="G441" s="24">
        <f>C441*G4</f>
        <v>218.3888</v>
      </c>
      <c r="H441" s="72"/>
    </row>
    <row r="442" spans="1:8" s="20" customFormat="1" ht="15">
      <c r="A442" s="21" t="s">
        <v>842</v>
      </c>
      <c r="B442" s="21" t="s">
        <v>843</v>
      </c>
      <c r="C442" s="22">
        <v>9.084</v>
      </c>
      <c r="D442" s="21">
        <v>10</v>
      </c>
      <c r="E442" s="21">
        <v>10</v>
      </c>
      <c r="F442" s="23">
        <v>0.01</v>
      </c>
      <c r="G442" s="24">
        <f>C442*G4</f>
        <v>247.08479999999997</v>
      </c>
      <c r="H442" s="72"/>
    </row>
    <row r="443" spans="1:8" s="20" customFormat="1" ht="15">
      <c r="A443" s="21" t="s">
        <v>844</v>
      </c>
      <c r="B443" s="21" t="s">
        <v>845</v>
      </c>
      <c r="C443" s="22">
        <v>10.0049</v>
      </c>
      <c r="D443" s="21">
        <v>10</v>
      </c>
      <c r="E443" s="21">
        <v>11</v>
      </c>
      <c r="F443" s="23">
        <v>0.01</v>
      </c>
      <c r="G443" s="24">
        <f>C443*G4</f>
        <v>272.13327999999996</v>
      </c>
      <c r="H443" s="72"/>
    </row>
    <row r="444" spans="1:8" s="20" customFormat="1" ht="15">
      <c r="A444" s="21" t="s">
        <v>846</v>
      </c>
      <c r="B444" s="21" t="s">
        <v>847</v>
      </c>
      <c r="C444" s="22">
        <v>13.8908</v>
      </c>
      <c r="D444" s="21">
        <v>15</v>
      </c>
      <c r="E444" s="21">
        <v>19</v>
      </c>
      <c r="F444" s="23">
        <v>0.014</v>
      </c>
      <c r="G444" s="24">
        <f>C444*G4</f>
        <v>377.82976</v>
      </c>
      <c r="H444" s="72"/>
    </row>
    <row r="445" spans="1:8" s="20" customFormat="1" ht="15">
      <c r="A445" s="21" t="s">
        <v>848</v>
      </c>
      <c r="B445" s="21" t="s">
        <v>849</v>
      </c>
      <c r="C445" s="22">
        <v>3.8552</v>
      </c>
      <c r="D445" s="21">
        <v>50</v>
      </c>
      <c r="E445" s="21">
        <v>11</v>
      </c>
      <c r="F445" s="23">
        <v>0.019</v>
      </c>
      <c r="G445" s="24">
        <f>C445*G4</f>
        <v>104.86144</v>
      </c>
      <c r="H445" s="72"/>
    </row>
    <row r="446" spans="1:8" s="20" customFormat="1" ht="15">
      <c r="A446" s="21" t="s">
        <v>850</v>
      </c>
      <c r="B446" s="21" t="s">
        <v>851</v>
      </c>
      <c r="C446" s="22">
        <v>4.5345</v>
      </c>
      <c r="D446" s="21">
        <v>50</v>
      </c>
      <c r="E446" s="21">
        <v>13</v>
      </c>
      <c r="F446" s="23">
        <v>0.019</v>
      </c>
      <c r="G446" s="24">
        <f>C446*G4</f>
        <v>123.33840000000001</v>
      </c>
      <c r="H446" s="72"/>
    </row>
    <row r="447" spans="1:8" s="20" customFormat="1" ht="15">
      <c r="A447" s="21" t="s">
        <v>852</v>
      </c>
      <c r="B447" s="21" t="s">
        <v>853</v>
      </c>
      <c r="C447" s="22">
        <v>5.8541</v>
      </c>
      <c r="D447" s="21">
        <v>50</v>
      </c>
      <c r="E447" s="21">
        <v>21</v>
      </c>
      <c r="F447" s="23">
        <v>0.019</v>
      </c>
      <c r="G447" s="24">
        <f>C447*G4</f>
        <v>159.23152</v>
      </c>
      <c r="H447" s="72"/>
    </row>
    <row r="448" spans="1:8" s="20" customFormat="1" ht="15">
      <c r="A448" s="21" t="s">
        <v>854</v>
      </c>
      <c r="B448" s="21" t="s">
        <v>855</v>
      </c>
      <c r="C448" s="22">
        <v>6.8255</v>
      </c>
      <c r="D448" s="21">
        <v>30</v>
      </c>
      <c r="E448" s="21">
        <v>15</v>
      </c>
      <c r="F448" s="23">
        <v>0.023</v>
      </c>
      <c r="G448" s="24">
        <f>C448*G4</f>
        <v>185.65359999999998</v>
      </c>
      <c r="H448" s="72"/>
    </row>
    <row r="449" spans="1:8" s="20" customFormat="1" ht="15">
      <c r="A449" s="21" t="s">
        <v>856</v>
      </c>
      <c r="B449" s="21" t="s">
        <v>857</v>
      </c>
      <c r="C449" s="22">
        <v>9.0208</v>
      </c>
      <c r="D449" s="21">
        <v>30</v>
      </c>
      <c r="E449" s="21">
        <v>22</v>
      </c>
      <c r="F449" s="23">
        <v>0.023</v>
      </c>
      <c r="G449" s="24">
        <f>C449*G4</f>
        <v>245.36575999999997</v>
      </c>
      <c r="H449" s="72"/>
    </row>
    <row r="450" spans="1:8" s="20" customFormat="1" ht="15">
      <c r="A450" s="21" t="s">
        <v>858</v>
      </c>
      <c r="B450" s="21" t="s">
        <v>859</v>
      </c>
      <c r="C450" s="22">
        <v>10.7745</v>
      </c>
      <c r="D450" s="21">
        <v>20</v>
      </c>
      <c r="E450" s="21">
        <v>19</v>
      </c>
      <c r="F450" s="23">
        <v>0.025</v>
      </c>
      <c r="G450" s="24">
        <f>C450*G4</f>
        <v>293.0664</v>
      </c>
      <c r="H450" s="72"/>
    </row>
    <row r="451" spans="1:8" s="20" customFormat="1" ht="15">
      <c r="A451" s="21" t="s">
        <v>860</v>
      </c>
      <c r="B451" s="21" t="s">
        <v>861</v>
      </c>
      <c r="C451" s="22">
        <v>11.7081</v>
      </c>
      <c r="D451" s="21">
        <v>10</v>
      </c>
      <c r="E451" s="21">
        <v>12</v>
      </c>
      <c r="F451" s="23">
        <v>0.014</v>
      </c>
      <c r="G451" s="24">
        <f>C451*G4</f>
        <v>318.46031999999997</v>
      </c>
      <c r="H451" s="72"/>
    </row>
    <row r="452" spans="1:59" ht="15">
      <c r="A452" s="65" t="s">
        <v>862</v>
      </c>
      <c r="B452" s="65" t="s">
        <v>863</v>
      </c>
      <c r="C452" s="65">
        <v>3.4786</v>
      </c>
      <c r="D452" s="65"/>
      <c r="E452" s="65"/>
      <c r="F452" s="65"/>
      <c r="G452" s="65">
        <f>C452*G4</f>
        <v>94.61792</v>
      </c>
      <c r="H452" s="72" t="s">
        <v>40</v>
      </c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</row>
    <row r="453" spans="1:8" s="20" customFormat="1" ht="15">
      <c r="A453" s="21"/>
      <c r="B453" s="21"/>
      <c r="C453" s="53"/>
      <c r="D453" s="21"/>
      <c r="E453" s="21"/>
      <c r="F453" s="23"/>
      <c r="G453" s="24"/>
      <c r="H453" s="72"/>
    </row>
    <row r="454" spans="1:11" s="20" customFormat="1" ht="15.75">
      <c r="A454" s="17" t="s">
        <v>864</v>
      </c>
      <c r="B454" s="17"/>
      <c r="C454" s="17"/>
      <c r="D454" s="17"/>
      <c r="E454" s="17"/>
      <c r="F454" s="17"/>
      <c r="G454" s="78"/>
      <c r="H454" s="72"/>
      <c r="I454" s="73"/>
      <c r="J454" s="73"/>
      <c r="K454" s="73"/>
    </row>
    <row r="455" spans="1:8" s="20" customFormat="1" ht="15">
      <c r="A455" s="21" t="s">
        <v>865</v>
      </c>
      <c r="B455" s="21" t="s">
        <v>866</v>
      </c>
      <c r="C455" s="22">
        <v>3.3568</v>
      </c>
      <c r="D455" s="21">
        <v>50</v>
      </c>
      <c r="E455" s="21">
        <v>14</v>
      </c>
      <c r="F455" s="23">
        <v>0.018</v>
      </c>
      <c r="G455" s="24">
        <f>C455*G4</f>
        <v>91.30496</v>
      </c>
      <c r="H455" s="72"/>
    </row>
    <row r="456" spans="1:8" s="20" customFormat="1" ht="15">
      <c r="A456" s="21" t="s">
        <v>867</v>
      </c>
      <c r="B456" s="21" t="s">
        <v>868</v>
      </c>
      <c r="C456" s="22">
        <v>4.1285</v>
      </c>
      <c r="D456" s="21">
        <v>40</v>
      </c>
      <c r="E456" s="21">
        <v>15</v>
      </c>
      <c r="F456" s="23">
        <v>0.018</v>
      </c>
      <c r="G456" s="24">
        <f>C456*G4</f>
        <v>112.2952</v>
      </c>
      <c r="H456" s="72"/>
    </row>
    <row r="457" spans="1:8" s="20" customFormat="1" ht="15">
      <c r="A457" s="21" t="s">
        <v>869</v>
      </c>
      <c r="B457" s="21" t="s">
        <v>870</v>
      </c>
      <c r="C457" s="22">
        <v>7.4164</v>
      </c>
      <c r="D457" s="21">
        <v>20</v>
      </c>
      <c r="E457" s="21">
        <v>15</v>
      </c>
      <c r="F457" s="23">
        <v>0.018</v>
      </c>
      <c r="G457" s="24">
        <f>C457*G4</f>
        <v>201.72608</v>
      </c>
      <c r="H457" s="72"/>
    </row>
    <row r="458" spans="1:8" s="20" customFormat="1" ht="15">
      <c r="A458" s="21" t="s">
        <v>871</v>
      </c>
      <c r="B458" s="21" t="s">
        <v>872</v>
      </c>
      <c r="C458" s="22">
        <v>14.7111</v>
      </c>
      <c r="D458" s="21">
        <v>10</v>
      </c>
      <c r="E458" s="21">
        <v>13</v>
      </c>
      <c r="F458" s="23">
        <v>0.018</v>
      </c>
      <c r="G458" s="24">
        <f>C458*G4</f>
        <v>400.14191999999997</v>
      </c>
      <c r="H458" s="72"/>
    </row>
    <row r="459" spans="1:8" s="20" customFormat="1" ht="24.75" customHeight="1">
      <c r="A459" s="21" t="s">
        <v>873</v>
      </c>
      <c r="B459" s="79" t="s">
        <v>874</v>
      </c>
      <c r="C459" s="22">
        <v>3.8557</v>
      </c>
      <c r="D459" s="21">
        <v>50</v>
      </c>
      <c r="E459" s="21">
        <v>14</v>
      </c>
      <c r="F459" s="23">
        <v>0.018</v>
      </c>
      <c r="G459" s="24">
        <f>C459*G4</f>
        <v>104.87504</v>
      </c>
      <c r="H459" s="72"/>
    </row>
    <row r="460" spans="1:8" s="20" customFormat="1" ht="24.75" customHeight="1">
      <c r="A460" s="21" t="s">
        <v>875</v>
      </c>
      <c r="B460" s="79" t="s">
        <v>876</v>
      </c>
      <c r="C460" s="22">
        <v>4.7847</v>
      </c>
      <c r="D460" s="21">
        <v>25</v>
      </c>
      <c r="E460" s="21">
        <v>15</v>
      </c>
      <c r="F460" s="23">
        <v>0.018</v>
      </c>
      <c r="G460" s="24">
        <f>C460*G4</f>
        <v>130.14383999999998</v>
      </c>
      <c r="H460" s="72"/>
    </row>
    <row r="461" spans="1:8" s="20" customFormat="1" ht="25.5" customHeight="1">
      <c r="A461" s="21" t="s">
        <v>877</v>
      </c>
      <c r="B461" s="79" t="s">
        <v>878</v>
      </c>
      <c r="C461" s="22">
        <v>8.5318</v>
      </c>
      <c r="D461" s="21">
        <v>20</v>
      </c>
      <c r="E461" s="21">
        <v>15</v>
      </c>
      <c r="F461" s="23">
        <v>0.018</v>
      </c>
      <c r="G461" s="24">
        <f>C461*G4</f>
        <v>232.06496</v>
      </c>
      <c r="H461" s="72"/>
    </row>
    <row r="462" spans="1:8" s="20" customFormat="1" ht="24" customHeight="1">
      <c r="A462" s="21" t="s">
        <v>879</v>
      </c>
      <c r="B462" s="79" t="s">
        <v>880</v>
      </c>
      <c r="C462" s="22">
        <v>16.0392</v>
      </c>
      <c r="D462" s="21">
        <v>10</v>
      </c>
      <c r="E462" s="21">
        <v>13</v>
      </c>
      <c r="F462" s="23">
        <v>0.018</v>
      </c>
      <c r="G462" s="24">
        <f>C462*G4</f>
        <v>436.26624000000004</v>
      </c>
      <c r="H462" s="72"/>
    </row>
    <row r="463" spans="1:8" s="20" customFormat="1" ht="15">
      <c r="A463" s="21"/>
      <c r="B463" s="21"/>
      <c r="C463" s="53"/>
      <c r="D463" s="21"/>
      <c r="E463" s="21"/>
      <c r="F463" s="23"/>
      <c r="G463" s="24"/>
      <c r="H463" s="72"/>
    </row>
    <row r="464" spans="1:8" s="20" customFormat="1" ht="15.75" customHeight="1">
      <c r="A464" s="9" t="s">
        <v>881</v>
      </c>
      <c r="B464" s="9"/>
      <c r="C464" s="9"/>
      <c r="D464" s="9"/>
      <c r="E464" s="9"/>
      <c r="F464" s="9"/>
      <c r="G464" s="80"/>
      <c r="H464" s="72"/>
    </row>
    <row r="465" spans="1:8" s="20" customFormat="1" ht="15">
      <c r="A465" s="21" t="s">
        <v>882</v>
      </c>
      <c r="B465" s="21" t="s">
        <v>883</v>
      </c>
      <c r="C465" s="22">
        <v>2.1444</v>
      </c>
      <c r="D465" s="21">
        <v>200</v>
      </c>
      <c r="E465" s="21">
        <v>31</v>
      </c>
      <c r="F465" s="23">
        <v>0.015</v>
      </c>
      <c r="G465" s="24">
        <f>C465*G4</f>
        <v>58.32768</v>
      </c>
      <c r="H465" s="72"/>
    </row>
    <row r="466" spans="1:8" s="41" customFormat="1" ht="15">
      <c r="A466" s="27" t="s">
        <v>884</v>
      </c>
      <c r="B466" s="27" t="s">
        <v>885</v>
      </c>
      <c r="C466" s="22">
        <v>2.0969</v>
      </c>
      <c r="D466" s="27">
        <v>200</v>
      </c>
      <c r="E466" s="27">
        <v>26</v>
      </c>
      <c r="F466" s="28">
        <v>0.03</v>
      </c>
      <c r="G466" s="24">
        <f>C466*G4</f>
        <v>57.035680000000006</v>
      </c>
      <c r="H466" s="72"/>
    </row>
    <row r="467" spans="1:8" s="20" customFormat="1" ht="15">
      <c r="A467" s="21" t="s">
        <v>886</v>
      </c>
      <c r="B467" s="21" t="s">
        <v>887</v>
      </c>
      <c r="C467" s="22">
        <v>5.4242</v>
      </c>
      <c r="D467" s="21">
        <v>50</v>
      </c>
      <c r="E467" s="21">
        <v>20</v>
      </c>
      <c r="F467" s="23">
        <v>0.04</v>
      </c>
      <c r="G467" s="24">
        <f>C467*G4</f>
        <v>147.53824</v>
      </c>
      <c r="H467" s="72"/>
    </row>
    <row r="468" spans="1:8" s="20" customFormat="1" ht="24.75" customHeight="1">
      <c r="A468" s="21" t="s">
        <v>888</v>
      </c>
      <c r="B468" s="79" t="s">
        <v>889</v>
      </c>
      <c r="C468" s="22">
        <v>4.6457</v>
      </c>
      <c r="D468" s="21">
        <v>40</v>
      </c>
      <c r="E468" s="21">
        <v>29</v>
      </c>
      <c r="F468" s="23">
        <v>0.026</v>
      </c>
      <c r="G468" s="24">
        <f>C468*G4</f>
        <v>126.36303999999998</v>
      </c>
      <c r="H468" s="72"/>
    </row>
    <row r="469" spans="1:11" s="20" customFormat="1" ht="15.75">
      <c r="A469" s="7" t="s">
        <v>890</v>
      </c>
      <c r="B469" s="7"/>
      <c r="C469" s="7"/>
      <c r="D469" s="7"/>
      <c r="E469" s="7"/>
      <c r="F469" s="7"/>
      <c r="G469" s="78"/>
      <c r="H469" s="72"/>
      <c r="I469" s="73"/>
      <c r="J469" s="73"/>
      <c r="K469" s="81"/>
    </row>
    <row r="470" spans="1:8" s="20" customFormat="1" ht="15">
      <c r="A470" s="21" t="s">
        <v>891</v>
      </c>
      <c r="B470" s="21" t="s">
        <v>892</v>
      </c>
      <c r="C470" s="22">
        <v>0.8789</v>
      </c>
      <c r="D470" s="21">
        <v>150</v>
      </c>
      <c r="E470" s="21">
        <v>17</v>
      </c>
      <c r="F470" s="23">
        <v>0.021</v>
      </c>
      <c r="G470" s="24">
        <f>C470*G4</f>
        <v>23.90608</v>
      </c>
      <c r="H470" s="72"/>
    </row>
    <row r="471" spans="1:8" s="20" customFormat="1" ht="15">
      <c r="A471" s="21" t="s">
        <v>893</v>
      </c>
      <c r="B471" s="21" t="s">
        <v>894</v>
      </c>
      <c r="C471" s="22">
        <v>1.3594</v>
      </c>
      <c r="D471" s="21">
        <v>100</v>
      </c>
      <c r="E471" s="21">
        <v>19</v>
      </c>
      <c r="F471" s="23">
        <v>0.021</v>
      </c>
      <c r="G471" s="24">
        <f>C471*G4</f>
        <v>36.97568</v>
      </c>
      <c r="H471" s="72"/>
    </row>
    <row r="472" spans="1:8" s="20" customFormat="1" ht="15">
      <c r="A472" s="21" t="s">
        <v>895</v>
      </c>
      <c r="B472" s="21" t="s">
        <v>896</v>
      </c>
      <c r="C472" s="22">
        <v>5.4603</v>
      </c>
      <c r="D472" s="21">
        <v>30</v>
      </c>
      <c r="E472" s="21">
        <v>16</v>
      </c>
      <c r="F472" s="23">
        <v>0.047</v>
      </c>
      <c r="G472" s="24">
        <f>C472*G4</f>
        <v>148.52016</v>
      </c>
      <c r="H472" s="72"/>
    </row>
    <row r="473" spans="1:8" s="20" customFormat="1" ht="15">
      <c r="A473" s="21" t="s">
        <v>897</v>
      </c>
      <c r="B473" s="21" t="s">
        <v>898</v>
      </c>
      <c r="C473" s="22">
        <v>4.6757</v>
      </c>
      <c r="D473" s="21">
        <v>40</v>
      </c>
      <c r="E473" s="21">
        <v>11</v>
      </c>
      <c r="F473" s="23">
        <v>0.063</v>
      </c>
      <c r="G473" s="24">
        <f>C473*G4</f>
        <v>127.17904</v>
      </c>
      <c r="H473" s="72"/>
    </row>
    <row r="474" spans="1:8" s="20" customFormat="1" ht="30">
      <c r="A474" s="21" t="s">
        <v>899</v>
      </c>
      <c r="B474" s="79" t="s">
        <v>900</v>
      </c>
      <c r="C474" s="22">
        <v>3.3169</v>
      </c>
      <c r="D474" s="21">
        <v>20</v>
      </c>
      <c r="E474" s="21">
        <v>26</v>
      </c>
      <c r="F474" s="23">
        <v>0.025</v>
      </c>
      <c r="G474" s="24">
        <f>C474*G4</f>
        <v>90.21968</v>
      </c>
      <c r="H474" s="72"/>
    </row>
    <row r="475" spans="1:8" s="20" customFormat="1" ht="15">
      <c r="A475" s="21" t="s">
        <v>901</v>
      </c>
      <c r="B475" s="21" t="s">
        <v>902</v>
      </c>
      <c r="C475" s="22">
        <v>11.4179</v>
      </c>
      <c r="D475" s="21">
        <v>25</v>
      </c>
      <c r="E475" s="21">
        <v>16</v>
      </c>
      <c r="F475" s="23">
        <v>0.038</v>
      </c>
      <c r="G475" s="24">
        <f>C475*G4</f>
        <v>310.56687999999997</v>
      </c>
      <c r="H475" s="72"/>
    </row>
    <row r="476" spans="1:8" s="20" customFormat="1" ht="15">
      <c r="A476" s="21"/>
      <c r="B476" s="21"/>
      <c r="C476" s="53"/>
      <c r="D476" s="21"/>
      <c r="E476" s="21"/>
      <c r="F476" s="23"/>
      <c r="G476" s="24"/>
      <c r="H476" s="72"/>
    </row>
    <row r="477" spans="1:8" s="20" customFormat="1" ht="15.75">
      <c r="A477" s="17" t="s">
        <v>903</v>
      </c>
      <c r="B477" s="17"/>
      <c r="C477" s="17"/>
      <c r="D477" s="17"/>
      <c r="E477" s="17"/>
      <c r="F477" s="17"/>
      <c r="G477" s="18"/>
      <c r="H477" s="72"/>
    </row>
    <row r="478" spans="1:8" s="20" customFormat="1" ht="15">
      <c r="A478" s="27" t="s">
        <v>904</v>
      </c>
      <c r="B478" s="27" t="s">
        <v>905</v>
      </c>
      <c r="C478" s="22">
        <v>0.562</v>
      </c>
      <c r="D478" s="53"/>
      <c r="F478" s="23"/>
      <c r="G478" s="24">
        <f>C478*G4</f>
        <v>15.2864</v>
      </c>
      <c r="H478" s="72"/>
    </row>
    <row r="479" spans="1:8" s="20" customFormat="1" ht="15.75">
      <c r="A479" s="17" t="s">
        <v>906</v>
      </c>
      <c r="B479" s="17"/>
      <c r="C479" s="17"/>
      <c r="D479" s="17"/>
      <c r="E479" s="17"/>
      <c r="F479" s="17"/>
      <c r="G479" s="18"/>
      <c r="H479" s="72"/>
    </row>
    <row r="480" spans="1:8" s="20" customFormat="1" ht="15">
      <c r="A480" s="21" t="s">
        <v>907</v>
      </c>
      <c r="B480" s="21" t="s">
        <v>908</v>
      </c>
      <c r="C480" s="22">
        <v>0.7318</v>
      </c>
      <c r="D480" s="21">
        <v>1000</v>
      </c>
      <c r="E480" s="21">
        <v>12</v>
      </c>
      <c r="F480" s="23">
        <v>0.038</v>
      </c>
      <c r="G480" s="24">
        <f>C480*G4</f>
        <v>19.90496</v>
      </c>
      <c r="H480" s="72"/>
    </row>
    <row r="481" spans="1:8" s="20" customFormat="1" ht="15">
      <c r="A481" s="21" t="s">
        <v>909</v>
      </c>
      <c r="B481" s="21" t="s">
        <v>910</v>
      </c>
      <c r="C481" s="22">
        <v>0.8706</v>
      </c>
      <c r="D481" s="21">
        <v>1000</v>
      </c>
      <c r="E481" s="21">
        <v>19</v>
      </c>
      <c r="F481" s="23">
        <v>0.038</v>
      </c>
      <c r="G481" s="24">
        <f>C481*G4</f>
        <v>23.680320000000002</v>
      </c>
      <c r="H481" s="72"/>
    </row>
    <row r="482" spans="1:8" s="20" customFormat="1" ht="15">
      <c r="A482" s="21" t="s">
        <v>911</v>
      </c>
      <c r="B482" s="21" t="s">
        <v>912</v>
      </c>
      <c r="C482" s="22">
        <v>1.0347</v>
      </c>
      <c r="D482" s="21">
        <v>1000</v>
      </c>
      <c r="E482" s="21">
        <v>14</v>
      </c>
      <c r="F482" s="23">
        <v>0.045</v>
      </c>
      <c r="G482" s="24">
        <f>C482*G4</f>
        <v>28.143839999999997</v>
      </c>
      <c r="H482" s="72"/>
    </row>
    <row r="483" spans="1:8" s="20" customFormat="1" ht="15">
      <c r="A483" s="21" t="s">
        <v>913</v>
      </c>
      <c r="B483" s="21" t="s">
        <v>914</v>
      </c>
      <c r="C483" s="22">
        <v>1.1733</v>
      </c>
      <c r="D483" s="21">
        <v>1000</v>
      </c>
      <c r="E483" s="21">
        <v>16</v>
      </c>
      <c r="F483" s="23">
        <v>0.056</v>
      </c>
      <c r="G483" s="24">
        <f>C483*G4</f>
        <v>31.91376</v>
      </c>
      <c r="H483" s="72"/>
    </row>
    <row r="484" spans="1:8" s="20" customFormat="1" ht="15">
      <c r="A484" s="21" t="s">
        <v>915</v>
      </c>
      <c r="B484" s="21" t="s">
        <v>916</v>
      </c>
      <c r="C484" s="22">
        <v>1.7447</v>
      </c>
      <c r="D484" s="21">
        <v>500</v>
      </c>
      <c r="E484" s="21">
        <v>9</v>
      </c>
      <c r="F484" s="23">
        <v>0.028</v>
      </c>
      <c r="G484" s="24">
        <f>C484*G4</f>
        <v>47.455839999999995</v>
      </c>
      <c r="H484" s="72"/>
    </row>
    <row r="485" spans="1:8" s="20" customFormat="1" ht="15">
      <c r="A485" s="21" t="s">
        <v>917</v>
      </c>
      <c r="B485" s="21" t="s">
        <v>918</v>
      </c>
      <c r="C485" s="22">
        <v>2.2172</v>
      </c>
      <c r="D485" s="21">
        <v>500</v>
      </c>
      <c r="E485" s="21">
        <v>11</v>
      </c>
      <c r="F485" s="23">
        <v>0.028</v>
      </c>
      <c r="G485" s="24">
        <f>C485*G9</f>
        <v>347.168111744</v>
      </c>
      <c r="H485" s="72"/>
    </row>
    <row r="486" spans="1:8" s="20" customFormat="1" ht="15">
      <c r="A486" s="21"/>
      <c r="B486" s="21"/>
      <c r="C486" s="53"/>
      <c r="D486" s="21"/>
      <c r="E486" s="21"/>
      <c r="F486" s="23"/>
      <c r="G486" s="24"/>
      <c r="H486" s="72"/>
    </row>
    <row r="487" spans="1:8" s="20" customFormat="1" ht="15">
      <c r="A487" s="23"/>
      <c r="B487" s="38"/>
      <c r="C487" s="82"/>
      <c r="D487" s="38"/>
      <c r="E487" s="38"/>
      <c r="F487" s="38"/>
      <c r="G487" s="24"/>
      <c r="H487" s="72"/>
    </row>
    <row r="488" spans="1:8" s="20" customFormat="1" ht="15.75">
      <c r="A488" s="17" t="s">
        <v>919</v>
      </c>
      <c r="B488" s="17"/>
      <c r="C488" s="17"/>
      <c r="D488" s="17"/>
      <c r="E488" s="17"/>
      <c r="F488" s="17"/>
      <c r="G488" s="18"/>
      <c r="H488" s="72"/>
    </row>
    <row r="489" spans="1:8" s="20" customFormat="1" ht="15">
      <c r="A489" s="21" t="s">
        <v>920</v>
      </c>
      <c r="B489" s="21" t="s">
        <v>921</v>
      </c>
      <c r="C489" s="22">
        <v>2.7988</v>
      </c>
      <c r="D489" s="21">
        <v>300</v>
      </c>
      <c r="E489" s="21">
        <v>22</v>
      </c>
      <c r="F489" s="23">
        <v>0.029</v>
      </c>
      <c r="G489" s="24">
        <f>C489*G4</f>
        <v>76.12736</v>
      </c>
      <c r="H489" s="72"/>
    </row>
    <row r="490" spans="1:8" s="20" customFormat="1" ht="15">
      <c r="A490" s="21" t="s">
        <v>922</v>
      </c>
      <c r="B490" s="21" t="s">
        <v>923</v>
      </c>
      <c r="C490" s="22">
        <v>3.2282</v>
      </c>
      <c r="D490" s="21">
        <v>300</v>
      </c>
      <c r="E490" s="21">
        <v>27</v>
      </c>
      <c r="F490" s="23">
        <v>0.029</v>
      </c>
      <c r="G490" s="24">
        <f>C490*G4</f>
        <v>87.80704</v>
      </c>
      <c r="H490" s="72"/>
    </row>
    <row r="491" spans="1:8" s="20" customFormat="1" ht="15">
      <c r="A491" s="21" t="s">
        <v>924</v>
      </c>
      <c r="B491" s="21" t="s">
        <v>925</v>
      </c>
      <c r="C491" s="22">
        <v>3.7687</v>
      </c>
      <c r="D491" s="21">
        <v>200</v>
      </c>
      <c r="E491" s="21">
        <v>26</v>
      </c>
      <c r="F491" s="23">
        <v>0.026</v>
      </c>
      <c r="G491" s="24">
        <f>C491*G4</f>
        <v>102.50864</v>
      </c>
      <c r="H491" s="72"/>
    </row>
    <row r="492" spans="1:8" s="20" customFormat="1" ht="29.25" customHeight="1">
      <c r="A492" s="21" t="s">
        <v>926</v>
      </c>
      <c r="B492" s="79" t="s">
        <v>927</v>
      </c>
      <c r="C492" s="22">
        <v>14.8699</v>
      </c>
      <c r="D492" s="21">
        <v>25</v>
      </c>
      <c r="E492" s="21">
        <v>17</v>
      </c>
      <c r="F492" s="23">
        <v>0.029</v>
      </c>
      <c r="G492" s="24">
        <f>C492*G4</f>
        <v>404.46128</v>
      </c>
      <c r="H492" s="72"/>
    </row>
    <row r="493" spans="1:8" s="20" customFormat="1" ht="15">
      <c r="A493" s="21"/>
      <c r="B493" s="21"/>
      <c r="C493" s="53"/>
      <c r="D493" s="21"/>
      <c r="E493" s="21"/>
      <c r="F493" s="23"/>
      <c r="G493" s="24"/>
      <c r="H493" s="72"/>
    </row>
    <row r="494" spans="1:8" s="20" customFormat="1" ht="15.75">
      <c r="A494" s="17" t="s">
        <v>928</v>
      </c>
      <c r="B494" s="17"/>
      <c r="C494" s="17"/>
      <c r="D494" s="17"/>
      <c r="E494" s="17"/>
      <c r="F494" s="17"/>
      <c r="G494" s="18"/>
      <c r="H494" s="72"/>
    </row>
    <row r="495" spans="1:9" s="20" customFormat="1" ht="15">
      <c r="A495" s="27" t="s">
        <v>929</v>
      </c>
      <c r="B495" s="27" t="s">
        <v>930</v>
      </c>
      <c r="C495" s="22">
        <v>2.8615</v>
      </c>
      <c r="D495" s="21">
        <v>250</v>
      </c>
      <c r="E495" s="21">
        <v>15</v>
      </c>
      <c r="F495" s="23">
        <v>0.034</v>
      </c>
      <c r="G495" s="24">
        <f>C495*G4</f>
        <v>77.83279999999999</v>
      </c>
      <c r="H495" s="72"/>
      <c r="I495" s="83"/>
    </row>
    <row r="496" spans="1:9" s="20" customFormat="1" ht="15">
      <c r="A496" s="27" t="s">
        <v>931</v>
      </c>
      <c r="B496" s="27" t="s">
        <v>932</v>
      </c>
      <c r="C496" s="22">
        <v>3.2163</v>
      </c>
      <c r="D496" s="21">
        <v>250</v>
      </c>
      <c r="E496" s="21">
        <v>17</v>
      </c>
      <c r="F496" s="23">
        <v>0.034</v>
      </c>
      <c r="G496" s="24">
        <f>C496*G4</f>
        <v>87.48335999999999</v>
      </c>
      <c r="H496" s="72"/>
      <c r="I496" s="83"/>
    </row>
    <row r="497" spans="1:9" s="20" customFormat="1" ht="15">
      <c r="A497" s="27" t="s">
        <v>933</v>
      </c>
      <c r="B497" s="27" t="s">
        <v>934</v>
      </c>
      <c r="C497" s="22">
        <v>2.6914</v>
      </c>
      <c r="D497" s="21">
        <v>250</v>
      </c>
      <c r="E497" s="21">
        <v>16</v>
      </c>
      <c r="F497" s="23">
        <v>0.029</v>
      </c>
      <c r="G497" s="24">
        <f>C497*G4</f>
        <v>73.20607999999999</v>
      </c>
      <c r="H497" s="72"/>
      <c r="I497" s="83"/>
    </row>
    <row r="498" spans="1:9" s="41" customFormat="1" ht="15">
      <c r="A498" s="27" t="s">
        <v>935</v>
      </c>
      <c r="B498" s="27" t="s">
        <v>936</v>
      </c>
      <c r="C498" s="22">
        <v>3.1041</v>
      </c>
      <c r="D498" s="21">
        <v>250</v>
      </c>
      <c r="E498" s="21">
        <v>17</v>
      </c>
      <c r="F498" s="23">
        <v>0.029</v>
      </c>
      <c r="G498" s="24">
        <f>C498*G4</f>
        <v>84.43151999999999</v>
      </c>
      <c r="H498" s="72"/>
      <c r="I498" s="84"/>
    </row>
    <row r="499" spans="1:8" s="41" customFormat="1" ht="15">
      <c r="A499" s="27" t="s">
        <v>937</v>
      </c>
      <c r="B499" s="27" t="s">
        <v>938</v>
      </c>
      <c r="C499" s="22">
        <v>3.5547</v>
      </c>
      <c r="D499" s="21">
        <v>250</v>
      </c>
      <c r="E499" s="21">
        <v>19</v>
      </c>
      <c r="F499" s="23">
        <v>0.029</v>
      </c>
      <c r="G499" s="24">
        <f>C499*G4</f>
        <v>96.68784</v>
      </c>
      <c r="H499" s="72"/>
    </row>
    <row r="500" spans="1:8" s="41" customFormat="1" ht="15">
      <c r="A500" s="27" t="s">
        <v>939</v>
      </c>
      <c r="B500" s="41" t="s">
        <v>940</v>
      </c>
      <c r="C500" s="22">
        <v>4.5487</v>
      </c>
      <c r="D500" s="85">
        <v>250</v>
      </c>
      <c r="E500" s="42">
        <v>22</v>
      </c>
      <c r="F500" s="28">
        <v>0.034</v>
      </c>
      <c r="G500" s="24">
        <f>C500*G4</f>
        <v>123.72464000000001</v>
      </c>
      <c r="H500" s="72"/>
    </row>
    <row r="501" spans="1:8" s="41" customFormat="1" ht="15">
      <c r="A501" s="27" t="s">
        <v>941</v>
      </c>
      <c r="B501" s="27" t="s">
        <v>942</v>
      </c>
      <c r="C501" s="22">
        <v>4.9601</v>
      </c>
      <c r="D501" s="27">
        <v>125</v>
      </c>
      <c r="E501" s="27">
        <v>10</v>
      </c>
      <c r="F501" s="28">
        <v>0.029</v>
      </c>
      <c r="G501" s="24">
        <f>C501*G4</f>
        <v>134.91472</v>
      </c>
      <c r="H501" s="72"/>
    </row>
    <row r="502" spans="1:8" s="41" customFormat="1" ht="15">
      <c r="A502" s="27" t="s">
        <v>943</v>
      </c>
      <c r="B502" s="27" t="s">
        <v>944</v>
      </c>
      <c r="C502" s="22">
        <v>5.1983</v>
      </c>
      <c r="D502" s="21">
        <v>200</v>
      </c>
      <c r="E502" s="27">
        <v>25</v>
      </c>
      <c r="F502" s="28">
        <v>0.034</v>
      </c>
      <c r="G502" s="24">
        <f>C502*G4</f>
        <v>141.39376</v>
      </c>
      <c r="H502" s="72"/>
    </row>
    <row r="503" spans="1:8" s="41" customFormat="1" ht="15">
      <c r="A503" s="27" t="s">
        <v>945</v>
      </c>
      <c r="B503" s="27" t="s">
        <v>946</v>
      </c>
      <c r="C503" s="27">
        <v>5.6872</v>
      </c>
      <c r="D503" s="27">
        <v>200</v>
      </c>
      <c r="E503" s="27">
        <v>27</v>
      </c>
      <c r="F503" s="27">
        <v>0.034</v>
      </c>
      <c r="G503" s="27">
        <f>C503*G4</f>
        <v>154.69183999999998</v>
      </c>
      <c r="H503" s="72"/>
    </row>
    <row r="504" spans="1:8" s="41" customFormat="1" ht="15">
      <c r="A504" s="27" t="s">
        <v>947</v>
      </c>
      <c r="B504" s="27" t="s">
        <v>948</v>
      </c>
      <c r="C504" s="22">
        <v>6.1729</v>
      </c>
      <c r="D504" s="21">
        <v>200</v>
      </c>
      <c r="E504" s="27">
        <v>28</v>
      </c>
      <c r="F504" s="28">
        <v>0.041</v>
      </c>
      <c r="G504" s="24">
        <f>C504*G4</f>
        <v>167.90288</v>
      </c>
      <c r="H504" s="72"/>
    </row>
    <row r="505" spans="1:8" s="41" customFormat="1" ht="15">
      <c r="A505" s="27" t="s">
        <v>949</v>
      </c>
      <c r="B505" s="27" t="s">
        <v>950</v>
      </c>
      <c r="C505" s="22">
        <v>6.4979</v>
      </c>
      <c r="D505" s="21">
        <v>150</v>
      </c>
      <c r="E505" s="27">
        <v>22</v>
      </c>
      <c r="F505" s="28">
        <v>0.041</v>
      </c>
      <c r="G505" s="24">
        <f>C505*G4</f>
        <v>176.74287999999999</v>
      </c>
      <c r="H505" s="72"/>
    </row>
    <row r="506" spans="1:8" s="41" customFormat="1" ht="15">
      <c r="A506" s="27" t="s">
        <v>951</v>
      </c>
      <c r="B506" s="27" t="s">
        <v>952</v>
      </c>
      <c r="C506" s="22">
        <v>6.8229</v>
      </c>
      <c r="D506" s="21">
        <v>150</v>
      </c>
      <c r="E506" s="27">
        <v>22</v>
      </c>
      <c r="F506" s="28">
        <v>0.041</v>
      </c>
      <c r="G506" s="24">
        <f>C506*G4</f>
        <v>185.58288</v>
      </c>
      <c r="H506" s="72"/>
    </row>
    <row r="507" spans="1:8" s="41" customFormat="1" ht="15">
      <c r="A507" s="27" t="s">
        <v>953</v>
      </c>
      <c r="B507" s="27" t="s">
        <v>954</v>
      </c>
      <c r="C507" s="22">
        <v>7.3116</v>
      </c>
      <c r="D507" s="21">
        <v>150</v>
      </c>
      <c r="E507" s="27">
        <v>25</v>
      </c>
      <c r="F507" s="28">
        <v>0.041</v>
      </c>
      <c r="G507" s="24">
        <f>C507*G4</f>
        <v>198.87552</v>
      </c>
      <c r="H507" s="72"/>
    </row>
    <row r="508" spans="1:8" s="41" customFormat="1" ht="15">
      <c r="A508" s="27" t="s">
        <v>955</v>
      </c>
      <c r="B508" s="27" t="s">
        <v>956</v>
      </c>
      <c r="C508" s="22">
        <v>8.1225</v>
      </c>
      <c r="D508" s="85">
        <v>150</v>
      </c>
      <c r="E508" s="42">
        <v>34</v>
      </c>
      <c r="F508" s="28">
        <v>0.041</v>
      </c>
      <c r="G508" s="24">
        <f>C508*G4</f>
        <v>220.93200000000002</v>
      </c>
      <c r="H508" s="72"/>
    </row>
    <row r="509" spans="1:8" s="87" customFormat="1" ht="15.75">
      <c r="A509" s="86" t="s">
        <v>957</v>
      </c>
      <c r="B509" s="86"/>
      <c r="C509" s="86"/>
      <c r="D509" s="86"/>
      <c r="E509" s="86"/>
      <c r="F509" s="86"/>
      <c r="G509" s="86"/>
      <c r="H509" s="72"/>
    </row>
    <row r="510" spans="1:8" s="87" customFormat="1" ht="15">
      <c r="A510" s="27" t="s">
        <v>958</v>
      </c>
      <c r="B510" s="27" t="s">
        <v>959</v>
      </c>
      <c r="C510" s="27">
        <v>3.4988</v>
      </c>
      <c r="D510" s="27"/>
      <c r="E510" s="27"/>
      <c r="F510" s="27"/>
      <c r="G510" s="27">
        <f>C510*G4</f>
        <v>95.16736</v>
      </c>
      <c r="H510" s="72"/>
    </row>
    <row r="511" spans="1:8" s="87" customFormat="1" ht="15">
      <c r="A511" s="27" t="s">
        <v>960</v>
      </c>
      <c r="B511" s="27" t="s">
        <v>961</v>
      </c>
      <c r="C511" s="27">
        <v>3.7053</v>
      </c>
      <c r="D511" s="27"/>
      <c r="E511" s="27"/>
      <c r="F511" s="27"/>
      <c r="G511" s="27">
        <f>C511*G4</f>
        <v>100.78415999999999</v>
      </c>
      <c r="H511" s="72"/>
    </row>
    <row r="512" spans="1:8" s="87" customFormat="1" ht="15">
      <c r="A512" s="27" t="s">
        <v>962</v>
      </c>
      <c r="B512" s="27" t="s">
        <v>963</v>
      </c>
      <c r="C512" s="27">
        <v>3.797</v>
      </c>
      <c r="D512" s="27"/>
      <c r="E512" s="27"/>
      <c r="F512" s="27"/>
      <c r="G512" s="27">
        <f>C512*G4</f>
        <v>103.2784</v>
      </c>
      <c r="H512" s="72"/>
    </row>
    <row r="513" spans="1:8" s="87" customFormat="1" ht="15">
      <c r="A513" s="27" t="s">
        <v>964</v>
      </c>
      <c r="B513" s="27" t="s">
        <v>965</v>
      </c>
      <c r="C513" s="27">
        <v>3.9576</v>
      </c>
      <c r="D513" s="27"/>
      <c r="E513" s="27"/>
      <c r="F513" s="27"/>
      <c r="G513" s="27">
        <f>C513*G4</f>
        <v>107.64671999999999</v>
      </c>
      <c r="H513" s="72"/>
    </row>
    <row r="514" spans="1:8" s="87" customFormat="1" ht="15">
      <c r="A514" s="27" t="s">
        <v>966</v>
      </c>
      <c r="B514" s="27" t="s">
        <v>967</v>
      </c>
      <c r="C514" s="27">
        <v>5.3572</v>
      </c>
      <c r="D514" s="27"/>
      <c r="E514" s="27"/>
      <c r="F514" s="27"/>
      <c r="G514" s="27">
        <f>C514*G4</f>
        <v>145.71584</v>
      </c>
      <c r="H514" s="72"/>
    </row>
    <row r="515" spans="1:8" s="87" customFormat="1" ht="15">
      <c r="A515" s="27" t="s">
        <v>968</v>
      </c>
      <c r="B515" s="27" t="s">
        <v>969</v>
      </c>
      <c r="C515" s="27">
        <v>5.7816</v>
      </c>
      <c r="D515" s="27"/>
      <c r="E515" s="27"/>
      <c r="F515" s="27"/>
      <c r="G515" s="27">
        <f>C515*G4</f>
        <v>157.25952</v>
      </c>
      <c r="H515" s="72"/>
    </row>
    <row r="516" spans="1:8" s="87" customFormat="1" ht="15">
      <c r="A516" s="27" t="s">
        <v>970</v>
      </c>
      <c r="B516" s="27" t="s">
        <v>971</v>
      </c>
      <c r="C516" s="27">
        <v>5.9996</v>
      </c>
      <c r="D516" s="27"/>
      <c r="E516" s="27"/>
      <c r="F516" s="27"/>
      <c r="G516" s="27">
        <f>C516*G4</f>
        <v>163.18912</v>
      </c>
      <c r="H516" s="72"/>
    </row>
    <row r="517" spans="1:8" s="87" customFormat="1" ht="15">
      <c r="A517" s="27" t="s">
        <v>972</v>
      </c>
      <c r="B517" s="27" t="s">
        <v>973</v>
      </c>
      <c r="C517" s="27">
        <v>6.1716</v>
      </c>
      <c r="D517" s="27"/>
      <c r="E517" s="27"/>
      <c r="F517" s="27"/>
      <c r="G517" s="27">
        <f>C517*G4</f>
        <v>167.86751999999998</v>
      </c>
      <c r="H517" s="72"/>
    </row>
    <row r="518" spans="1:8" s="87" customFormat="1" ht="15">
      <c r="A518" s="27" t="s">
        <v>974</v>
      </c>
      <c r="B518" s="27" t="s">
        <v>975</v>
      </c>
      <c r="C518" s="27">
        <v>6.4814</v>
      </c>
      <c r="D518" s="27"/>
      <c r="E518" s="27"/>
      <c r="F518" s="27"/>
      <c r="G518" s="27">
        <f>C518*G4</f>
        <v>176.29407999999998</v>
      </c>
      <c r="H518" s="72"/>
    </row>
    <row r="519" spans="1:8" s="87" customFormat="1" ht="15">
      <c r="A519" s="27" t="s">
        <v>976</v>
      </c>
      <c r="B519" s="27" t="s">
        <v>977</v>
      </c>
      <c r="C519" s="27">
        <v>6.6305</v>
      </c>
      <c r="D519" s="27"/>
      <c r="E519" s="27"/>
      <c r="F519" s="27"/>
      <c r="G519" s="27">
        <f>C519*G4</f>
        <v>180.34959999999998</v>
      </c>
      <c r="H519" s="72"/>
    </row>
    <row r="520" spans="1:8" s="87" customFormat="1" ht="15">
      <c r="A520" s="27" t="s">
        <v>978</v>
      </c>
      <c r="B520" s="27" t="s">
        <v>979</v>
      </c>
      <c r="C520" s="27">
        <v>7.1467</v>
      </c>
      <c r="D520" s="27"/>
      <c r="E520" s="27"/>
      <c r="F520" s="27"/>
      <c r="G520" s="27">
        <f>C520*G4</f>
        <v>194.39024</v>
      </c>
      <c r="H520" s="72"/>
    </row>
    <row r="521" spans="1:8" s="87" customFormat="1" ht="15">
      <c r="A521" s="27" t="s">
        <v>980</v>
      </c>
      <c r="B521" s="27" t="s">
        <v>981</v>
      </c>
      <c r="C521" s="27">
        <v>7.422</v>
      </c>
      <c r="D521" s="27"/>
      <c r="E521" s="27"/>
      <c r="F521" s="27"/>
      <c r="G521" s="27">
        <f>C521*G4</f>
        <v>201.8784</v>
      </c>
      <c r="H521" s="72"/>
    </row>
    <row r="522" spans="1:8" s="87" customFormat="1" ht="15">
      <c r="A522" s="27" t="s">
        <v>982</v>
      </c>
      <c r="B522" s="27" t="s">
        <v>983</v>
      </c>
      <c r="C522" s="27">
        <v>7.6859</v>
      </c>
      <c r="D522" s="27"/>
      <c r="E522" s="27"/>
      <c r="F522" s="27"/>
      <c r="G522" s="27">
        <f>C522*G4</f>
        <v>209.05648</v>
      </c>
      <c r="H522" s="72"/>
    </row>
    <row r="523" spans="1:8" s="87" customFormat="1" ht="15">
      <c r="A523" s="27" t="s">
        <v>984</v>
      </c>
      <c r="B523" s="27" t="s">
        <v>985</v>
      </c>
      <c r="C523" s="27">
        <v>8.0874</v>
      </c>
      <c r="D523" s="27"/>
      <c r="E523" s="27"/>
      <c r="F523" s="27"/>
      <c r="G523" s="27">
        <f>C523*G4</f>
        <v>219.97728</v>
      </c>
      <c r="H523" s="72"/>
    </row>
    <row r="524" spans="1:8" s="87" customFormat="1" ht="15">
      <c r="A524" s="27" t="s">
        <v>986</v>
      </c>
      <c r="B524" s="27" t="s">
        <v>987</v>
      </c>
      <c r="C524" s="27">
        <v>8.3512</v>
      </c>
      <c r="D524" s="27"/>
      <c r="E524" s="27"/>
      <c r="F524" s="27"/>
      <c r="G524" s="27">
        <f>C524*G4</f>
        <v>227.15264</v>
      </c>
      <c r="H524" s="72"/>
    </row>
    <row r="525" spans="1:8" s="87" customFormat="1" ht="15">
      <c r="A525" s="27" t="s">
        <v>988</v>
      </c>
      <c r="B525" s="27" t="s">
        <v>989</v>
      </c>
      <c r="C525" s="27">
        <v>8.6724</v>
      </c>
      <c r="D525" s="27"/>
      <c r="E525" s="27"/>
      <c r="F525" s="27"/>
      <c r="G525" s="27">
        <f>C525*G4</f>
        <v>235.88927999999999</v>
      </c>
      <c r="H525" s="72"/>
    </row>
    <row r="526" spans="1:8" s="87" customFormat="1" ht="15">
      <c r="A526" s="27" t="s">
        <v>990</v>
      </c>
      <c r="B526" s="27" t="s">
        <v>991</v>
      </c>
      <c r="C526" s="27">
        <v>9.0395</v>
      </c>
      <c r="D526" s="27"/>
      <c r="E526" s="27"/>
      <c r="F526" s="27"/>
      <c r="G526" s="27">
        <f>C526*G4</f>
        <v>245.8744</v>
      </c>
      <c r="H526" s="72"/>
    </row>
    <row r="527" spans="1:8" s="87" customFormat="1" ht="15">
      <c r="A527" s="27" t="s">
        <v>992</v>
      </c>
      <c r="B527" s="27" t="s">
        <v>993</v>
      </c>
      <c r="C527" s="27">
        <v>9.5213</v>
      </c>
      <c r="D527" s="27"/>
      <c r="E527" s="27"/>
      <c r="F527" s="27"/>
      <c r="G527" s="27">
        <f>C527*G4</f>
        <v>258.97936</v>
      </c>
      <c r="H527" s="72"/>
    </row>
    <row r="528" spans="1:8" s="41" customFormat="1" ht="15">
      <c r="A528" s="27"/>
      <c r="B528" s="27"/>
      <c r="C528" s="27"/>
      <c r="D528" s="27"/>
      <c r="E528" s="27"/>
      <c r="F528" s="27"/>
      <c r="G528" s="27"/>
      <c r="H528" s="72"/>
    </row>
    <row r="529" spans="1:8" s="20" customFormat="1" ht="15.75">
      <c r="A529" s="17" t="s">
        <v>994</v>
      </c>
      <c r="B529" s="17"/>
      <c r="C529" s="17"/>
      <c r="D529" s="17"/>
      <c r="E529" s="17"/>
      <c r="F529" s="17"/>
      <c r="G529" s="18"/>
      <c r="H529" s="72"/>
    </row>
    <row r="530" spans="1:8" s="20" customFormat="1" ht="15">
      <c r="A530" s="21" t="s">
        <v>995</v>
      </c>
      <c r="B530" s="21" t="s">
        <v>996</v>
      </c>
      <c r="C530" s="22">
        <v>0.2089</v>
      </c>
      <c r="D530" s="21">
        <v>2400</v>
      </c>
      <c r="E530" s="21">
        <v>16</v>
      </c>
      <c r="F530" s="23">
        <v>0.075</v>
      </c>
      <c r="G530" s="24">
        <f>C530*G4</f>
        <v>5.68208</v>
      </c>
      <c r="H530" s="72"/>
    </row>
    <row r="531" spans="1:8" s="20" customFormat="1" ht="15">
      <c r="A531" s="21" t="s">
        <v>997</v>
      </c>
      <c r="B531" s="21" t="s">
        <v>998</v>
      </c>
      <c r="C531" s="22">
        <v>0.3381</v>
      </c>
      <c r="D531" s="21">
        <v>2400</v>
      </c>
      <c r="E531" s="21">
        <v>29</v>
      </c>
      <c r="F531" s="23">
        <v>0.038</v>
      </c>
      <c r="G531" s="24">
        <f>C531*G4</f>
        <v>9.19632</v>
      </c>
      <c r="H531" s="72"/>
    </row>
    <row r="532" spans="1:8" s="20" customFormat="1" ht="15">
      <c r="A532" s="21" t="s">
        <v>999</v>
      </c>
      <c r="B532" s="21" t="s">
        <v>1000</v>
      </c>
      <c r="C532" s="22">
        <v>0.4066</v>
      </c>
      <c r="D532" s="21">
        <v>2400</v>
      </c>
      <c r="E532" s="21">
        <v>34</v>
      </c>
      <c r="F532" s="23">
        <v>0.032</v>
      </c>
      <c r="G532" s="24">
        <f>C532*G4</f>
        <v>11.059520000000001</v>
      </c>
      <c r="H532" s="72"/>
    </row>
    <row r="533" spans="1:8" s="20" customFormat="1" ht="15">
      <c r="A533" s="21" t="s">
        <v>1001</v>
      </c>
      <c r="B533" s="21" t="s">
        <v>1002</v>
      </c>
      <c r="C533" s="22">
        <v>0.209</v>
      </c>
      <c r="D533" s="21">
        <v>2400</v>
      </c>
      <c r="E533" s="21">
        <v>16</v>
      </c>
      <c r="F533" s="23">
        <v>0.037</v>
      </c>
      <c r="G533" s="24">
        <f>C533*G4</f>
        <v>5.684799999999999</v>
      </c>
      <c r="H533" s="72"/>
    </row>
    <row r="534" spans="1:8" s="20" customFormat="1" ht="15">
      <c r="A534" s="21" t="s">
        <v>1003</v>
      </c>
      <c r="B534" s="21" t="s">
        <v>1004</v>
      </c>
      <c r="C534" s="22">
        <v>0.3538</v>
      </c>
      <c r="D534" s="21">
        <v>2400</v>
      </c>
      <c r="E534" s="21">
        <v>29</v>
      </c>
      <c r="F534" s="23">
        <v>0.038</v>
      </c>
      <c r="G534" s="24">
        <f>C534*G4</f>
        <v>9.62336</v>
      </c>
      <c r="H534" s="72"/>
    </row>
    <row r="535" spans="1:8" s="20" customFormat="1" ht="15">
      <c r="A535" s="21" t="s">
        <v>1005</v>
      </c>
      <c r="B535" s="21" t="s">
        <v>1006</v>
      </c>
      <c r="C535" s="22">
        <v>0.5182</v>
      </c>
      <c r="D535" s="21">
        <v>2400</v>
      </c>
      <c r="E535" s="21">
        <v>41</v>
      </c>
      <c r="F535" s="23">
        <v>0.045</v>
      </c>
      <c r="G535" s="24">
        <f>C535*G4</f>
        <v>14.09504</v>
      </c>
      <c r="H535" s="72"/>
    </row>
    <row r="536" spans="1:8" s="20" customFormat="1" ht="15">
      <c r="A536" s="21" t="s">
        <v>1007</v>
      </c>
      <c r="B536" s="21" t="s">
        <v>1008</v>
      </c>
      <c r="C536" s="22">
        <v>0.6435</v>
      </c>
      <c r="D536" s="21">
        <v>1200</v>
      </c>
      <c r="E536" s="21">
        <v>24</v>
      </c>
      <c r="F536" s="23">
        <v>0.021</v>
      </c>
      <c r="G536" s="24">
        <f>C536*G4</f>
        <v>17.5032</v>
      </c>
      <c r="H536" s="72"/>
    </row>
    <row r="537" spans="1:8" s="20" customFormat="1" ht="15">
      <c r="A537" s="21" t="s">
        <v>1009</v>
      </c>
      <c r="B537" s="21" t="s">
        <v>1010</v>
      </c>
      <c r="C537" s="22">
        <v>1.2146</v>
      </c>
      <c r="D537" s="21">
        <v>1000</v>
      </c>
      <c r="E537" s="21">
        <v>18</v>
      </c>
      <c r="F537" s="23">
        <v>0.016</v>
      </c>
      <c r="G537" s="24">
        <f>C537*G4</f>
        <v>33.037119999999994</v>
      </c>
      <c r="H537" s="72"/>
    </row>
    <row r="538" spans="1:8" s="20" customFormat="1" ht="15">
      <c r="A538" s="21" t="s">
        <v>1011</v>
      </c>
      <c r="B538" s="21" t="s">
        <v>1012</v>
      </c>
      <c r="C538" s="22">
        <v>0.4959</v>
      </c>
      <c r="D538" s="21">
        <v>2400</v>
      </c>
      <c r="E538" s="21">
        <v>15</v>
      </c>
      <c r="F538" s="23">
        <v>0.018</v>
      </c>
      <c r="G538" s="24">
        <f>C538*G4</f>
        <v>13.48848</v>
      </c>
      <c r="H538" s="72"/>
    </row>
    <row r="539" spans="1:8" s="20" customFormat="1" ht="15">
      <c r="A539" s="21" t="s">
        <v>1013</v>
      </c>
      <c r="B539" s="21" t="s">
        <v>1014</v>
      </c>
      <c r="C539" s="22">
        <v>0.4453</v>
      </c>
      <c r="D539" s="21">
        <v>2400</v>
      </c>
      <c r="E539" s="21">
        <v>34</v>
      </c>
      <c r="F539" s="23">
        <v>0.04</v>
      </c>
      <c r="G539" s="24">
        <f>C539*G4</f>
        <v>12.11216</v>
      </c>
      <c r="H539" s="72"/>
    </row>
    <row r="540" spans="1:8" s="20" customFormat="1" ht="15">
      <c r="A540" s="21" t="s">
        <v>1015</v>
      </c>
      <c r="B540" s="21" t="s">
        <v>1016</v>
      </c>
      <c r="C540" s="22">
        <v>0.7156</v>
      </c>
      <c r="D540" s="21">
        <v>2000</v>
      </c>
      <c r="E540" s="21">
        <v>15</v>
      </c>
      <c r="F540" s="23">
        <v>0.02</v>
      </c>
      <c r="G540" s="24">
        <f>C540*G4</f>
        <v>19.46432</v>
      </c>
      <c r="H540" s="72"/>
    </row>
    <row r="541" spans="1:8" s="20" customFormat="1" ht="15">
      <c r="A541" s="21" t="s">
        <v>1017</v>
      </c>
      <c r="B541" s="21" t="s">
        <v>1018</v>
      </c>
      <c r="C541" s="22">
        <v>0.209</v>
      </c>
      <c r="D541" s="21">
        <v>2000</v>
      </c>
      <c r="E541" s="21">
        <v>21</v>
      </c>
      <c r="F541" s="23">
        <v>0.019</v>
      </c>
      <c r="G541" s="24">
        <f>C541*G4</f>
        <v>5.684799999999999</v>
      </c>
      <c r="H541" s="72" t="s">
        <v>311</v>
      </c>
    </row>
    <row r="542" spans="1:8" s="20" customFormat="1" ht="15">
      <c r="A542" s="21" t="s">
        <v>1019</v>
      </c>
      <c r="B542" s="21" t="s">
        <v>1020</v>
      </c>
      <c r="C542" s="22">
        <v>0.3538</v>
      </c>
      <c r="D542" s="21">
        <v>2000</v>
      </c>
      <c r="E542" s="21">
        <v>22</v>
      </c>
      <c r="F542" s="23">
        <v>0.019</v>
      </c>
      <c r="G542" s="24">
        <f>C542*G4</f>
        <v>9.62336</v>
      </c>
      <c r="H542" s="72" t="s">
        <v>311</v>
      </c>
    </row>
    <row r="543" spans="1:8" s="20" customFormat="1" ht="15">
      <c r="A543" s="21" t="s">
        <v>1021</v>
      </c>
      <c r="B543" s="21" t="s">
        <v>1022</v>
      </c>
      <c r="C543" s="22">
        <v>0.2089</v>
      </c>
      <c r="D543" s="21">
        <v>2400</v>
      </c>
      <c r="E543" s="21">
        <v>16</v>
      </c>
      <c r="F543" s="23">
        <v>0.037</v>
      </c>
      <c r="G543" s="24">
        <f>C543*G4</f>
        <v>5.68208</v>
      </c>
      <c r="H543" s="72" t="s">
        <v>311</v>
      </c>
    </row>
    <row r="544" spans="1:8" s="20" customFormat="1" ht="15">
      <c r="A544" s="21" t="s">
        <v>1023</v>
      </c>
      <c r="B544" s="21" t="s">
        <v>1024</v>
      </c>
      <c r="C544" s="22">
        <v>0.3538</v>
      </c>
      <c r="D544" s="21">
        <v>2000</v>
      </c>
      <c r="E544" s="21">
        <v>21</v>
      </c>
      <c r="F544" s="23">
        <v>0.037</v>
      </c>
      <c r="G544" s="24">
        <f>C544*G4</f>
        <v>9.62336</v>
      </c>
      <c r="H544" s="72" t="s">
        <v>311</v>
      </c>
    </row>
    <row r="545" spans="1:8" s="20" customFormat="1" ht="15">
      <c r="A545" s="21" t="s">
        <v>1025</v>
      </c>
      <c r="B545" s="21" t="s">
        <v>1026</v>
      </c>
      <c r="C545" s="22">
        <v>0.1989</v>
      </c>
      <c r="D545" s="21">
        <v>2400</v>
      </c>
      <c r="E545" s="21">
        <v>21</v>
      </c>
      <c r="F545" s="23">
        <v>0.037</v>
      </c>
      <c r="G545" s="24">
        <f>C545*G4</f>
        <v>5.41008</v>
      </c>
      <c r="H545" s="72"/>
    </row>
    <row r="546" spans="1:8" s="20" customFormat="1" ht="15">
      <c r="A546" s="21" t="s">
        <v>1027</v>
      </c>
      <c r="B546" s="21" t="s">
        <v>1028</v>
      </c>
      <c r="C546" s="22">
        <v>0.3555</v>
      </c>
      <c r="D546" s="21">
        <v>2400</v>
      </c>
      <c r="E546" s="21">
        <v>22</v>
      </c>
      <c r="F546" s="23">
        <v>0.038</v>
      </c>
      <c r="G546" s="24">
        <f>C546*G4</f>
        <v>9.669599999999999</v>
      </c>
      <c r="H546" s="72"/>
    </row>
    <row r="547" spans="1:8" s="20" customFormat="1" ht="15">
      <c r="A547" s="21" t="s">
        <v>1029</v>
      </c>
      <c r="B547" s="21" t="s">
        <v>1030</v>
      </c>
      <c r="C547" s="22">
        <v>0.2099</v>
      </c>
      <c r="D547" s="21">
        <v>2000</v>
      </c>
      <c r="E547" s="21">
        <v>13</v>
      </c>
      <c r="F547" s="23">
        <v>0.037</v>
      </c>
      <c r="G547" s="24">
        <f>C547*G4</f>
        <v>5.70928</v>
      </c>
      <c r="H547" s="72" t="s">
        <v>311</v>
      </c>
    </row>
    <row r="548" spans="1:8" s="20" customFormat="1" ht="15">
      <c r="A548" s="21" t="s">
        <v>1031</v>
      </c>
      <c r="B548" s="21" t="s">
        <v>1032</v>
      </c>
      <c r="C548" s="22">
        <v>0.3555</v>
      </c>
      <c r="D548" s="21">
        <v>2400</v>
      </c>
      <c r="E548" s="21">
        <v>22</v>
      </c>
      <c r="F548" s="23">
        <v>0.038</v>
      </c>
      <c r="G548" s="24">
        <f>C548*G4</f>
        <v>9.669599999999999</v>
      </c>
      <c r="H548" s="72" t="s">
        <v>311</v>
      </c>
    </row>
    <row r="549" spans="1:8" s="20" customFormat="1" ht="15">
      <c r="A549" s="21" t="s">
        <v>1033</v>
      </c>
      <c r="B549" s="21" t="s">
        <v>1034</v>
      </c>
      <c r="C549" s="22">
        <v>0.1744</v>
      </c>
      <c r="D549" s="21">
        <v>2400</v>
      </c>
      <c r="E549" s="21">
        <v>15</v>
      </c>
      <c r="F549" s="23">
        <v>0.037</v>
      </c>
      <c r="G549" s="24">
        <f>C549*G4</f>
        <v>4.7436799999999995</v>
      </c>
      <c r="H549" s="72" t="s">
        <v>311</v>
      </c>
    </row>
    <row r="550" spans="1:8" s="20" customFormat="1" ht="15">
      <c r="A550" s="21" t="s">
        <v>1035</v>
      </c>
      <c r="B550" s="21" t="s">
        <v>1036</v>
      </c>
      <c r="C550" s="22">
        <v>0.1744</v>
      </c>
      <c r="D550" s="21">
        <v>2400</v>
      </c>
      <c r="E550" s="21">
        <v>15</v>
      </c>
      <c r="F550" s="23">
        <v>0.037</v>
      </c>
      <c r="G550" s="24">
        <f>C550*G4</f>
        <v>4.7436799999999995</v>
      </c>
      <c r="H550" s="72" t="s">
        <v>311</v>
      </c>
    </row>
    <row r="551" spans="1:8" s="20" customFormat="1" ht="15">
      <c r="A551" s="21" t="s">
        <v>1037</v>
      </c>
      <c r="B551" s="21" t="s">
        <v>1038</v>
      </c>
      <c r="C551" s="22">
        <v>0.1744</v>
      </c>
      <c r="D551" s="21">
        <v>2400</v>
      </c>
      <c r="E551" s="21">
        <v>16</v>
      </c>
      <c r="F551" s="23">
        <v>0.037</v>
      </c>
      <c r="G551" s="24">
        <f>C551*G4</f>
        <v>4.7436799999999995</v>
      </c>
      <c r="H551" s="72" t="s">
        <v>311</v>
      </c>
    </row>
    <row r="552" spans="1:8" s="20" customFormat="1" ht="15">
      <c r="A552" s="21" t="s">
        <v>1039</v>
      </c>
      <c r="B552" s="21" t="s">
        <v>1040</v>
      </c>
      <c r="C552" s="22">
        <v>0.1744</v>
      </c>
      <c r="D552" s="21">
        <v>2400</v>
      </c>
      <c r="E552" s="21">
        <v>16</v>
      </c>
      <c r="F552" s="23">
        <v>0.037</v>
      </c>
      <c r="G552" s="24">
        <f>C552*G4</f>
        <v>4.7436799999999995</v>
      </c>
      <c r="H552" s="72" t="s">
        <v>311</v>
      </c>
    </row>
    <row r="553" spans="1:8" s="20" customFormat="1" ht="15">
      <c r="A553" s="21" t="s">
        <v>1041</v>
      </c>
      <c r="B553" s="21" t="s">
        <v>1042</v>
      </c>
      <c r="C553" s="22">
        <v>0.1652</v>
      </c>
      <c r="D553" s="21">
        <v>2400</v>
      </c>
      <c r="E553" s="21">
        <v>16</v>
      </c>
      <c r="F553" s="23">
        <v>0.037</v>
      </c>
      <c r="G553" s="24">
        <f>C553*G4</f>
        <v>4.4934400000000005</v>
      </c>
      <c r="H553" s="72"/>
    </row>
    <row r="554" spans="1:8" s="20" customFormat="1" ht="15">
      <c r="A554" s="21" t="s">
        <v>1043</v>
      </c>
      <c r="B554" s="21" t="s">
        <v>1044</v>
      </c>
      <c r="C554" s="22">
        <v>0.1652</v>
      </c>
      <c r="D554" s="21">
        <v>2400</v>
      </c>
      <c r="E554" s="21">
        <v>17</v>
      </c>
      <c r="F554" s="23">
        <v>0.037</v>
      </c>
      <c r="G554" s="24">
        <f>C554*G4</f>
        <v>4.4934400000000005</v>
      </c>
      <c r="H554" s="72"/>
    </row>
    <row r="555" spans="1:59" ht="15">
      <c r="A555" s="65" t="s">
        <v>1045</v>
      </c>
      <c r="B555" s="65" t="s">
        <v>1046</v>
      </c>
      <c r="C555" s="65">
        <v>0.325</v>
      </c>
      <c r="D555" s="65"/>
      <c r="E555" s="65"/>
      <c r="F555" s="65"/>
      <c r="G555" s="65">
        <f>C555*G4</f>
        <v>8.84</v>
      </c>
      <c r="H555" s="72" t="s">
        <v>40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</row>
    <row r="556" spans="1:59" ht="15">
      <c r="A556" s="65" t="s">
        <v>1047</v>
      </c>
      <c r="B556" s="65" t="s">
        <v>1048</v>
      </c>
      <c r="C556" s="65">
        <v>0.4325</v>
      </c>
      <c r="D556" s="65"/>
      <c r="E556" s="65"/>
      <c r="F556" s="65"/>
      <c r="G556" s="65">
        <f>C556*G4</f>
        <v>11.764</v>
      </c>
      <c r="H556" s="72" t="s">
        <v>40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</row>
    <row r="557" spans="1:59" ht="15">
      <c r="A557" s="65" t="s">
        <v>1049</v>
      </c>
      <c r="B557" s="65" t="s">
        <v>1050</v>
      </c>
      <c r="C557" s="65">
        <v>0.325</v>
      </c>
      <c r="D557" s="65"/>
      <c r="E557" s="65"/>
      <c r="F557" s="65"/>
      <c r="G557" s="65">
        <f>C557*G4</f>
        <v>8.84</v>
      </c>
      <c r="H557" s="72" t="s">
        <v>40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</row>
    <row r="558" spans="1:59" ht="15">
      <c r="A558" s="65" t="s">
        <v>1051</v>
      </c>
      <c r="B558" s="65" t="s">
        <v>1052</v>
      </c>
      <c r="C558" s="65">
        <v>0.4325</v>
      </c>
      <c r="D558" s="65"/>
      <c r="E558" s="65"/>
      <c r="F558" s="65"/>
      <c r="G558" s="65">
        <f>C558*G4</f>
        <v>11.764</v>
      </c>
      <c r="H558" s="72" t="s">
        <v>40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</row>
    <row r="559" spans="1:8" s="20" customFormat="1" ht="15">
      <c r="A559" s="21" t="s">
        <v>1053</v>
      </c>
      <c r="B559" s="21" t="s">
        <v>1054</v>
      </c>
      <c r="C559" s="22">
        <v>0.5038</v>
      </c>
      <c r="D559" s="21">
        <v>500</v>
      </c>
      <c r="E559" s="21">
        <v>16</v>
      </c>
      <c r="F559" s="23">
        <v>0.03</v>
      </c>
      <c r="G559" s="24">
        <f>C559*G4</f>
        <v>13.70336</v>
      </c>
      <c r="H559" s="72"/>
    </row>
    <row r="560" spans="1:8" s="20" customFormat="1" ht="15">
      <c r="A560" s="21" t="s">
        <v>1055</v>
      </c>
      <c r="B560" s="21" t="s">
        <v>1056</v>
      </c>
      <c r="C560" s="22">
        <v>0.5191</v>
      </c>
      <c r="D560" s="21">
        <v>500</v>
      </c>
      <c r="E560" s="21">
        <v>19</v>
      </c>
      <c r="F560" s="23">
        <v>0.03</v>
      </c>
      <c r="G560" s="24">
        <f>C560*G4</f>
        <v>14.11952</v>
      </c>
      <c r="H560" s="72"/>
    </row>
    <row r="561" spans="1:8" s="20" customFormat="1" ht="15">
      <c r="A561" s="21" t="s">
        <v>1057</v>
      </c>
      <c r="B561" s="21" t="s">
        <v>1058</v>
      </c>
      <c r="C561" s="22">
        <v>0.6101</v>
      </c>
      <c r="D561" s="21">
        <v>500</v>
      </c>
      <c r="E561" s="21">
        <v>20</v>
      </c>
      <c r="F561" s="23">
        <v>0.03</v>
      </c>
      <c r="G561" s="24">
        <f>C561*G4</f>
        <v>16.59472</v>
      </c>
      <c r="H561" s="72"/>
    </row>
    <row r="562" spans="1:8" s="20" customFormat="1" ht="15">
      <c r="A562" s="21" t="s">
        <v>1059</v>
      </c>
      <c r="B562" s="21" t="s">
        <v>1060</v>
      </c>
      <c r="C562" s="22">
        <v>0.7717</v>
      </c>
      <c r="D562" s="21">
        <v>250</v>
      </c>
      <c r="E562" s="21">
        <v>16</v>
      </c>
      <c r="F562" s="23">
        <v>0.03</v>
      </c>
      <c r="G562" s="24">
        <f>C562*G4</f>
        <v>20.99024</v>
      </c>
      <c r="H562" s="72"/>
    </row>
    <row r="563" spans="1:8" s="20" customFormat="1" ht="15">
      <c r="A563" s="21" t="s">
        <v>1061</v>
      </c>
      <c r="B563" s="21" t="s">
        <v>1062</v>
      </c>
      <c r="C563" s="22">
        <v>0.7856</v>
      </c>
      <c r="D563" s="21">
        <v>250</v>
      </c>
      <c r="E563" s="21">
        <v>17</v>
      </c>
      <c r="F563" s="23">
        <v>0.03</v>
      </c>
      <c r="G563" s="24">
        <f>C563*G4</f>
        <v>21.368319999999997</v>
      </c>
      <c r="H563" s="72"/>
    </row>
    <row r="564" spans="1:8" s="20" customFormat="1" ht="15">
      <c r="A564" s="21" t="s">
        <v>1063</v>
      </c>
      <c r="B564" s="21" t="s">
        <v>1064</v>
      </c>
      <c r="C564" s="22">
        <v>0.1204</v>
      </c>
      <c r="D564" s="21">
        <v>2400</v>
      </c>
      <c r="E564" s="21">
        <v>16</v>
      </c>
      <c r="F564" s="23">
        <v>0.038</v>
      </c>
      <c r="G564" s="24">
        <f>C564*G4</f>
        <v>3.2748799999999996</v>
      </c>
      <c r="H564" s="72"/>
    </row>
    <row r="565" spans="1:8" s="20" customFormat="1" ht="15">
      <c r="A565" s="21" t="s">
        <v>1065</v>
      </c>
      <c r="B565" s="21" t="s">
        <v>1066</v>
      </c>
      <c r="C565" s="22">
        <v>0.2772</v>
      </c>
      <c r="D565" s="21">
        <v>2000</v>
      </c>
      <c r="E565" s="21">
        <v>21</v>
      </c>
      <c r="F565" s="23">
        <v>0.037</v>
      </c>
      <c r="G565" s="24">
        <f>C565*G4</f>
        <v>7.53984</v>
      </c>
      <c r="H565" s="72"/>
    </row>
    <row r="566" spans="1:8" s="20" customFormat="1" ht="15">
      <c r="A566" s="21" t="s">
        <v>1067</v>
      </c>
      <c r="B566" s="21" t="s">
        <v>1068</v>
      </c>
      <c r="C566" s="22">
        <v>0.6152</v>
      </c>
      <c r="D566" s="21">
        <v>500</v>
      </c>
      <c r="E566" s="21">
        <v>16</v>
      </c>
      <c r="F566" s="23">
        <v>0.037</v>
      </c>
      <c r="G566" s="24">
        <f>C566*G4</f>
        <v>16.733439999999998</v>
      </c>
      <c r="H566" s="72"/>
    </row>
    <row r="567" spans="1:8" s="20" customFormat="1" ht="15">
      <c r="A567" s="21" t="s">
        <v>1069</v>
      </c>
      <c r="B567" s="21" t="s">
        <v>1070</v>
      </c>
      <c r="C567" s="22">
        <v>0.6603</v>
      </c>
      <c r="D567" s="21">
        <v>500</v>
      </c>
      <c r="E567" s="21">
        <v>18</v>
      </c>
      <c r="F567" s="23">
        <v>0.043</v>
      </c>
      <c r="G567" s="24">
        <f>C567*G4</f>
        <v>17.96016</v>
      </c>
      <c r="H567" s="72"/>
    </row>
    <row r="568" spans="1:8" s="20" customFormat="1" ht="15">
      <c r="A568" s="21" t="s">
        <v>1071</v>
      </c>
      <c r="B568" s="21" t="s">
        <v>1072</v>
      </c>
      <c r="C568" s="22">
        <v>1.5035</v>
      </c>
      <c r="D568" s="21">
        <v>500</v>
      </c>
      <c r="E568" s="21">
        <v>16</v>
      </c>
      <c r="F568" s="23">
        <v>0.037</v>
      </c>
      <c r="G568" s="24">
        <f>C568*G4</f>
        <v>40.8952</v>
      </c>
      <c r="H568" s="72"/>
    </row>
    <row r="569" spans="1:8" s="20" customFormat="1" ht="15">
      <c r="A569" s="21" t="s">
        <v>1073</v>
      </c>
      <c r="B569" s="21" t="s">
        <v>1074</v>
      </c>
      <c r="C569" s="22">
        <v>1.4821</v>
      </c>
      <c r="D569" s="21">
        <v>500</v>
      </c>
      <c r="E569" s="21">
        <v>26</v>
      </c>
      <c r="F569" s="23">
        <v>0.08</v>
      </c>
      <c r="G569" s="24">
        <f>C569*G4</f>
        <v>40.31312</v>
      </c>
      <c r="H569" s="72"/>
    </row>
    <row r="570" spans="1:8" s="20" customFormat="1" ht="15">
      <c r="A570" s="21"/>
      <c r="B570" s="21"/>
      <c r="C570" s="22"/>
      <c r="D570" s="21"/>
      <c r="E570" s="21"/>
      <c r="F570" s="23"/>
      <c r="G570" s="24"/>
      <c r="H570" s="72"/>
    </row>
    <row r="571" spans="1:8" s="20" customFormat="1" ht="15">
      <c r="A571" s="21" t="s">
        <v>1075</v>
      </c>
      <c r="B571" s="88" t="s">
        <v>1076</v>
      </c>
      <c r="C571" s="22">
        <v>5.2569</v>
      </c>
      <c r="D571" s="21"/>
      <c r="E571" s="21"/>
      <c r="F571" s="23"/>
      <c r="G571" s="24">
        <f>C571*G4</f>
        <v>142.98767999999998</v>
      </c>
      <c r="H571" s="72" t="s">
        <v>311</v>
      </c>
    </row>
    <row r="572" spans="1:8" s="20" customFormat="1" ht="15">
      <c r="A572" s="21"/>
      <c r="B572" s="21"/>
      <c r="C572" s="36"/>
      <c r="D572" s="21"/>
      <c r="E572" s="21"/>
      <c r="F572" s="23"/>
      <c r="G572" s="24"/>
      <c r="H572" s="72"/>
    </row>
    <row r="573" spans="1:8" s="20" customFormat="1" ht="15.75">
      <c r="A573" s="17" t="s">
        <v>1077</v>
      </c>
      <c r="B573" s="17"/>
      <c r="C573" s="17"/>
      <c r="D573" s="17"/>
      <c r="E573" s="17"/>
      <c r="F573" s="17"/>
      <c r="G573" s="18"/>
      <c r="H573" s="72"/>
    </row>
    <row r="574" spans="1:8" s="20" customFormat="1" ht="15">
      <c r="A574" s="27" t="s">
        <v>1078</v>
      </c>
      <c r="B574" s="28" t="s">
        <v>1079</v>
      </c>
      <c r="C574" s="21">
        <v>1.5945</v>
      </c>
      <c r="D574" s="89">
        <v>400</v>
      </c>
      <c r="E574" s="27">
        <v>12.3</v>
      </c>
      <c r="F574" s="28">
        <v>0.017316</v>
      </c>
      <c r="G574" s="29">
        <f>C574*G4</f>
        <v>43.3704</v>
      </c>
      <c r="H574" s="72"/>
    </row>
    <row r="575" spans="1:8" s="20" customFormat="1" ht="15">
      <c r="A575" s="27" t="s">
        <v>1080</v>
      </c>
      <c r="B575" s="28" t="s">
        <v>1081</v>
      </c>
      <c r="C575" s="21">
        <v>1.5945</v>
      </c>
      <c r="D575" s="89">
        <v>400</v>
      </c>
      <c r="E575" s="27">
        <v>18.5</v>
      </c>
      <c r="F575" s="28">
        <v>0.017316</v>
      </c>
      <c r="G575" s="29">
        <f>C575*G4</f>
        <v>43.3704</v>
      </c>
      <c r="H575" s="72"/>
    </row>
    <row r="576" spans="1:8" s="20" customFormat="1" ht="15">
      <c r="A576" s="27" t="s">
        <v>1082</v>
      </c>
      <c r="B576" s="28" t="s">
        <v>1083</v>
      </c>
      <c r="C576" s="21">
        <v>1.5945</v>
      </c>
      <c r="D576" s="89">
        <v>400</v>
      </c>
      <c r="E576" s="27">
        <v>18.5</v>
      </c>
      <c r="F576" s="28">
        <v>0.017316</v>
      </c>
      <c r="G576" s="29">
        <f>C576*G4</f>
        <v>43.3704</v>
      </c>
      <c r="H576" s="72"/>
    </row>
    <row r="577" spans="1:8" s="20" customFormat="1" ht="15">
      <c r="A577" s="27" t="s">
        <v>1084</v>
      </c>
      <c r="B577" s="28" t="s">
        <v>1085</v>
      </c>
      <c r="C577" s="21">
        <v>1.5945</v>
      </c>
      <c r="D577" s="89">
        <v>400</v>
      </c>
      <c r="E577" s="27">
        <v>18.5</v>
      </c>
      <c r="F577" s="28">
        <v>0.017316</v>
      </c>
      <c r="G577" s="29">
        <f>C577*G4</f>
        <v>43.3704</v>
      </c>
      <c r="H577" s="72" t="s">
        <v>1086</v>
      </c>
    </row>
    <row r="578" spans="1:8" s="20" customFormat="1" ht="15">
      <c r="A578" s="27" t="s">
        <v>1087</v>
      </c>
      <c r="B578" s="28" t="s">
        <v>1088</v>
      </c>
      <c r="C578" s="21">
        <v>0.8533</v>
      </c>
      <c r="D578" s="89">
        <v>400</v>
      </c>
      <c r="E578" s="27">
        <v>18.5</v>
      </c>
      <c r="F578" s="28">
        <v>0.017316</v>
      </c>
      <c r="G578" s="29">
        <f>C578*G4</f>
        <v>23.20976</v>
      </c>
      <c r="H578" s="72" t="s">
        <v>1086</v>
      </c>
    </row>
    <row r="579" spans="1:8" s="20" customFormat="1" ht="15">
      <c r="A579" s="27" t="s">
        <v>1089</v>
      </c>
      <c r="B579" s="28" t="s">
        <v>1090</v>
      </c>
      <c r="C579" s="21">
        <v>2.4844</v>
      </c>
      <c r="D579" s="89">
        <v>400</v>
      </c>
      <c r="E579" s="27">
        <v>14.5</v>
      </c>
      <c r="F579" s="28">
        <v>0.015318</v>
      </c>
      <c r="G579" s="29">
        <f>C579*G4</f>
        <v>67.57567999999999</v>
      </c>
      <c r="H579" s="72"/>
    </row>
    <row r="580" spans="1:8" s="20" customFormat="1" ht="15">
      <c r="A580" s="27" t="s">
        <v>1091</v>
      </c>
      <c r="B580" s="28" t="s">
        <v>1092</v>
      </c>
      <c r="C580" s="21">
        <v>0.8533</v>
      </c>
      <c r="D580" s="89">
        <v>400</v>
      </c>
      <c r="E580" s="27">
        <v>11.9</v>
      </c>
      <c r="F580" s="28">
        <v>0.015318</v>
      </c>
      <c r="G580" s="29">
        <f>C580*G4</f>
        <v>23.20976</v>
      </c>
      <c r="H580" s="72"/>
    </row>
    <row r="581" spans="1:8" s="20" customFormat="1" ht="15">
      <c r="A581" s="27" t="s">
        <v>1093</v>
      </c>
      <c r="B581" s="28" t="s">
        <v>1094</v>
      </c>
      <c r="C581" s="21">
        <v>1.2351</v>
      </c>
      <c r="D581" s="89">
        <v>400</v>
      </c>
      <c r="E581" s="27">
        <v>17.3</v>
      </c>
      <c r="F581" s="28">
        <v>0.017316</v>
      </c>
      <c r="G581" s="29">
        <f>C581*G4</f>
        <v>33.59472</v>
      </c>
      <c r="H581" s="72"/>
    </row>
    <row r="582" spans="1:8" s="20" customFormat="1" ht="15">
      <c r="A582" s="27" t="s">
        <v>1095</v>
      </c>
      <c r="B582" s="28" t="s">
        <v>1096</v>
      </c>
      <c r="C582" s="21">
        <v>1.2351</v>
      </c>
      <c r="D582" s="89">
        <v>400</v>
      </c>
      <c r="E582" s="27">
        <v>15.6</v>
      </c>
      <c r="F582" s="28">
        <v>0.017316</v>
      </c>
      <c r="G582" s="29">
        <f>C582*G4</f>
        <v>33.59472</v>
      </c>
      <c r="H582" s="72" t="s">
        <v>1086</v>
      </c>
    </row>
    <row r="583" spans="1:8" s="20" customFormat="1" ht="15">
      <c r="A583" s="27" t="s">
        <v>1097</v>
      </c>
      <c r="B583" s="28" t="s">
        <v>1098</v>
      </c>
      <c r="C583" s="21">
        <v>1.7291</v>
      </c>
      <c r="D583" s="89">
        <v>400</v>
      </c>
      <c r="E583" s="27">
        <v>21</v>
      </c>
      <c r="F583" s="28">
        <v>0.020592</v>
      </c>
      <c r="G583" s="29">
        <f>C583*G4</f>
        <v>47.03152</v>
      </c>
      <c r="H583" s="72"/>
    </row>
    <row r="584" spans="1:8" s="20" customFormat="1" ht="15">
      <c r="A584" s="27" t="s">
        <v>1099</v>
      </c>
      <c r="B584" s="28" t="s">
        <v>1100</v>
      </c>
      <c r="C584" s="21">
        <v>1.7965</v>
      </c>
      <c r="D584" s="89">
        <v>400</v>
      </c>
      <c r="E584" s="27">
        <v>23</v>
      </c>
      <c r="F584" s="28">
        <v>0.020592</v>
      </c>
      <c r="G584" s="29">
        <f>C584*G4</f>
        <v>48.864799999999995</v>
      </c>
      <c r="H584" s="72"/>
    </row>
    <row r="585" spans="1:8" s="20" customFormat="1" ht="15">
      <c r="A585" s="27" t="s">
        <v>1101</v>
      </c>
      <c r="B585" s="28" t="s">
        <v>1102</v>
      </c>
      <c r="C585" s="21">
        <v>6.0632</v>
      </c>
      <c r="D585" s="89">
        <v>400</v>
      </c>
      <c r="E585" s="27">
        <v>23</v>
      </c>
      <c r="F585" s="28">
        <v>0.020592</v>
      </c>
      <c r="G585" s="29">
        <f>C585*G4</f>
        <v>164.91904</v>
      </c>
      <c r="H585" s="72" t="s">
        <v>1086</v>
      </c>
    </row>
    <row r="586" spans="1:8" s="20" customFormat="1" ht="15">
      <c r="A586" s="27" t="s">
        <v>1103</v>
      </c>
      <c r="B586" s="28" t="s">
        <v>1104</v>
      </c>
      <c r="C586" s="21">
        <v>3.2563</v>
      </c>
      <c r="D586" s="89">
        <v>100</v>
      </c>
      <c r="E586" s="27">
        <v>8.5</v>
      </c>
      <c r="F586" s="28">
        <v>0.00819</v>
      </c>
      <c r="G586" s="29">
        <f>C586*G4</f>
        <v>88.57136</v>
      </c>
      <c r="H586" s="72"/>
    </row>
    <row r="587" spans="1:8" s="20" customFormat="1" ht="15">
      <c r="A587" s="28"/>
      <c r="B587" s="28"/>
      <c r="C587" s="90"/>
      <c r="D587" s="28"/>
      <c r="E587" s="28"/>
      <c r="F587" s="28"/>
      <c r="G587" s="29"/>
      <c r="H587" s="72"/>
    </row>
    <row r="588" spans="1:8" s="20" customFormat="1" ht="15.75">
      <c r="A588" s="17" t="s">
        <v>1105</v>
      </c>
      <c r="B588" s="17"/>
      <c r="C588" s="17"/>
      <c r="D588" s="17"/>
      <c r="E588" s="17"/>
      <c r="F588" s="17"/>
      <c r="G588" s="18"/>
      <c r="H588" s="72"/>
    </row>
    <row r="589" spans="1:60" ht="15">
      <c r="A589" s="28" t="s">
        <v>1106</v>
      </c>
      <c r="B589" s="28" t="s">
        <v>1107</v>
      </c>
      <c r="C589" s="62">
        <v>0.6286</v>
      </c>
      <c r="D589" s="28"/>
      <c r="E589" s="28"/>
      <c r="F589" s="28"/>
      <c r="G589" s="62">
        <f>C589*G4</f>
        <v>17.097920000000002</v>
      </c>
      <c r="H589" s="28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</row>
    <row r="590" spans="1:60" ht="15">
      <c r="A590" s="28" t="s">
        <v>1108</v>
      </c>
      <c r="B590" s="28" t="s">
        <v>1109</v>
      </c>
      <c r="C590" s="62">
        <v>0.7</v>
      </c>
      <c r="D590" s="28"/>
      <c r="E590" s="28"/>
      <c r="F590" s="28"/>
      <c r="G590" s="62">
        <f>C590*G4</f>
        <v>19.04</v>
      </c>
      <c r="H590" s="28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</row>
    <row r="591" spans="1:60" ht="15">
      <c r="A591" s="28" t="s">
        <v>1110</v>
      </c>
      <c r="B591" s="28" t="s">
        <v>1111</v>
      </c>
      <c r="C591" s="62">
        <v>1.104</v>
      </c>
      <c r="D591" s="28"/>
      <c r="E591" s="28"/>
      <c r="F591" s="28"/>
      <c r="G591" s="62">
        <f>C591*G4</f>
        <v>30.0288</v>
      </c>
      <c r="H591" s="28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</row>
    <row r="592" spans="1:60" ht="15">
      <c r="A592" s="28" t="s">
        <v>1112</v>
      </c>
      <c r="B592" s="28" t="s">
        <v>1113</v>
      </c>
      <c r="C592" s="62">
        <v>1.45</v>
      </c>
      <c r="D592" s="28"/>
      <c r="E592" s="28"/>
      <c r="F592" s="28"/>
      <c r="G592" s="62">
        <f>C592*G4</f>
        <v>39.44</v>
      </c>
      <c r="H592" s="28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</row>
    <row r="593" spans="1:60" ht="15">
      <c r="A593" s="28" t="s">
        <v>1114</v>
      </c>
      <c r="B593" s="28" t="s">
        <v>1115</v>
      </c>
      <c r="C593" s="62">
        <v>0.8</v>
      </c>
      <c r="D593" s="28"/>
      <c r="E593" s="28"/>
      <c r="F593" s="28"/>
      <c r="G593" s="62">
        <f>C593*G4</f>
        <v>21.76</v>
      </c>
      <c r="H593" s="28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</row>
    <row r="594" spans="1:60" ht="15">
      <c r="A594" s="28" t="s">
        <v>1116</v>
      </c>
      <c r="B594" s="28" t="s">
        <v>1117</v>
      </c>
      <c r="C594" s="62">
        <v>1.3756</v>
      </c>
      <c r="D594" s="28"/>
      <c r="E594" s="28"/>
      <c r="F594" s="28"/>
      <c r="G594" s="62">
        <f>C594*G4</f>
        <v>37.41632</v>
      </c>
      <c r="H594" s="28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</row>
    <row r="595" spans="1:60" ht="15">
      <c r="A595" s="28" t="s">
        <v>1118</v>
      </c>
      <c r="B595" s="28" t="s">
        <v>1119</v>
      </c>
      <c r="C595" s="62">
        <v>1.9769</v>
      </c>
      <c r="D595" s="28"/>
      <c r="E595" s="28"/>
      <c r="F595" s="28"/>
      <c r="G595" s="62">
        <f>C595*G4</f>
        <v>53.77168</v>
      </c>
      <c r="H595" s="28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</row>
    <row r="596" spans="1:60" ht="15">
      <c r="A596" s="28" t="s">
        <v>1120</v>
      </c>
      <c r="B596" s="28" t="s">
        <v>1121</v>
      </c>
      <c r="C596" s="62">
        <v>3.7797</v>
      </c>
      <c r="D596" s="28"/>
      <c r="E596" s="28"/>
      <c r="F596" s="28"/>
      <c r="G596" s="62">
        <f>C596*G4</f>
        <v>102.80784</v>
      </c>
      <c r="H596" s="28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</row>
    <row r="597" spans="1:60" ht="15">
      <c r="A597" s="28" t="s">
        <v>1122</v>
      </c>
      <c r="B597" s="28" t="s">
        <v>1123</v>
      </c>
      <c r="C597" s="62">
        <v>6.2456</v>
      </c>
      <c r="D597" s="28"/>
      <c r="E597" s="28"/>
      <c r="F597" s="28"/>
      <c r="G597" s="62">
        <f>C597*G4</f>
        <v>169.88031999999998</v>
      </c>
      <c r="H597" s="28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</row>
    <row r="598" spans="1:60" ht="15">
      <c r="A598" s="28" t="s">
        <v>1124</v>
      </c>
      <c r="B598" s="28" t="s">
        <v>1125</v>
      </c>
      <c r="C598" s="62">
        <v>1.02</v>
      </c>
      <c r="D598" s="28"/>
      <c r="E598" s="28"/>
      <c r="F598" s="28"/>
      <c r="G598" s="62">
        <f>C598*G4</f>
        <v>27.744</v>
      </c>
      <c r="H598" s="28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</row>
    <row r="599" spans="1:60" ht="15">
      <c r="A599" s="28" t="s">
        <v>1126</v>
      </c>
      <c r="B599" s="28" t="s">
        <v>1127</v>
      </c>
      <c r="C599" s="62">
        <v>1.18</v>
      </c>
      <c r="D599" s="28"/>
      <c r="E599" s="28"/>
      <c r="F599" s="28"/>
      <c r="G599" s="62">
        <f>C599*G4</f>
        <v>32.096</v>
      </c>
      <c r="H599" s="28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</row>
    <row r="600" spans="1:60" ht="15">
      <c r="A600" s="28" t="s">
        <v>1128</v>
      </c>
      <c r="B600" s="28" t="s">
        <v>1129</v>
      </c>
      <c r="C600" s="62">
        <v>1.95</v>
      </c>
      <c r="D600" s="28"/>
      <c r="E600" s="28"/>
      <c r="F600" s="28"/>
      <c r="G600" s="62">
        <f>C600*G4</f>
        <v>53.04</v>
      </c>
      <c r="H600" s="28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</row>
    <row r="601" spans="1:60" ht="15">
      <c r="A601" s="28" t="s">
        <v>1130</v>
      </c>
      <c r="B601" s="28" t="s">
        <v>1131</v>
      </c>
      <c r="C601" s="62">
        <v>3.05</v>
      </c>
      <c r="D601" s="28"/>
      <c r="E601" s="28"/>
      <c r="F601" s="28"/>
      <c r="G601" s="62">
        <f>C601*G4</f>
        <v>82.96</v>
      </c>
      <c r="H601" s="28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</row>
    <row r="602" spans="1:60" ht="15">
      <c r="A602" s="28" t="s">
        <v>1132</v>
      </c>
      <c r="B602" s="28" t="s">
        <v>1133</v>
      </c>
      <c r="C602" s="62">
        <v>4.05</v>
      </c>
      <c r="D602" s="28"/>
      <c r="E602" s="28"/>
      <c r="F602" s="28"/>
      <c r="G602" s="62">
        <f>C602*G4</f>
        <v>110.16</v>
      </c>
      <c r="H602" s="28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</row>
    <row r="603" spans="1:60" ht="15">
      <c r="A603" s="28" t="s">
        <v>1134</v>
      </c>
      <c r="B603" s="28" t="s">
        <v>1135</v>
      </c>
      <c r="C603" s="62">
        <v>1.8286</v>
      </c>
      <c r="D603" s="28"/>
      <c r="E603" s="28"/>
      <c r="F603" s="28"/>
      <c r="G603" s="62">
        <f>C603*G4</f>
        <v>49.737919999999995</v>
      </c>
      <c r="H603" s="28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</row>
    <row r="604" spans="1:60" ht="15">
      <c r="A604" s="28" t="s">
        <v>1136</v>
      </c>
      <c r="B604" s="28" t="s">
        <v>1137</v>
      </c>
      <c r="C604" s="62">
        <v>2.0429</v>
      </c>
      <c r="D604" s="28"/>
      <c r="E604" s="28"/>
      <c r="F604" s="28"/>
      <c r="G604" s="62">
        <f>C604*G4</f>
        <v>55.56688</v>
      </c>
      <c r="H604" s="28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</row>
    <row r="605" spans="1:60" ht="15">
      <c r="A605" s="28" t="s">
        <v>1138</v>
      </c>
      <c r="B605" s="28" t="s">
        <v>1139</v>
      </c>
      <c r="C605" s="62">
        <v>1.9286</v>
      </c>
      <c r="D605" s="28"/>
      <c r="E605" s="28"/>
      <c r="F605" s="28"/>
      <c r="G605" s="62">
        <f>C605*G4</f>
        <v>52.45792</v>
      </c>
      <c r="H605" s="28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</row>
    <row r="606" spans="1:60" ht="15">
      <c r="A606" s="28" t="s">
        <v>1140</v>
      </c>
      <c r="B606" s="28" t="s">
        <v>1141</v>
      </c>
      <c r="C606" s="62">
        <v>2.2</v>
      </c>
      <c r="D606" s="28"/>
      <c r="E606" s="28"/>
      <c r="F606" s="28"/>
      <c r="G606" s="62">
        <f>C606*G4</f>
        <v>59.84</v>
      </c>
      <c r="H606" s="28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</row>
    <row r="607" spans="1:60" ht="17.25" customHeight="1">
      <c r="A607" s="28" t="s">
        <v>1142</v>
      </c>
      <c r="B607" s="28" t="s">
        <v>1143</v>
      </c>
      <c r="C607" s="62">
        <v>3.4571</v>
      </c>
      <c r="D607" s="28"/>
      <c r="E607" s="28"/>
      <c r="F607" s="28"/>
      <c r="G607" s="62">
        <f>C607*G4</f>
        <v>94.03312</v>
      </c>
      <c r="H607" s="28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</row>
    <row r="608" spans="1:60" ht="17.25" customHeight="1">
      <c r="A608" s="28" t="s">
        <v>1144</v>
      </c>
      <c r="B608" s="28" t="s">
        <v>1145</v>
      </c>
      <c r="C608" s="62">
        <v>4.71</v>
      </c>
      <c r="D608" s="28"/>
      <c r="E608" s="28"/>
      <c r="F608" s="28"/>
      <c r="G608" s="62">
        <f>C608*G4</f>
        <v>128.112</v>
      </c>
      <c r="H608" s="28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</row>
    <row r="609" spans="1:60" ht="15">
      <c r="A609" s="28" t="s">
        <v>1146</v>
      </c>
      <c r="B609" s="28" t="s">
        <v>1147</v>
      </c>
      <c r="C609" s="62">
        <v>1.45</v>
      </c>
      <c r="D609" s="28"/>
      <c r="E609" s="28"/>
      <c r="F609" s="28"/>
      <c r="G609" s="62">
        <f>C609*G4</f>
        <v>39.44</v>
      </c>
      <c r="H609" s="28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</row>
    <row r="610" spans="1:60" ht="15">
      <c r="A610" s="28" t="s">
        <v>1148</v>
      </c>
      <c r="B610" s="28" t="s">
        <v>1149</v>
      </c>
      <c r="C610" s="62">
        <v>1.6571</v>
      </c>
      <c r="D610" s="28"/>
      <c r="E610" s="28"/>
      <c r="F610" s="28"/>
      <c r="G610" s="62">
        <f>C610*G4</f>
        <v>45.073119999999996</v>
      </c>
      <c r="H610" s="28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</row>
    <row r="611" spans="1:60" ht="15">
      <c r="A611" s="28" t="s">
        <v>1150</v>
      </c>
      <c r="B611" s="28" t="s">
        <v>1151</v>
      </c>
      <c r="C611" s="62">
        <v>2.46</v>
      </c>
      <c r="D611" s="28"/>
      <c r="E611" s="28"/>
      <c r="F611" s="28"/>
      <c r="G611" s="62">
        <f>C611*G4</f>
        <v>66.91199999999999</v>
      </c>
      <c r="H611" s="28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</row>
    <row r="612" spans="1:60" ht="15">
      <c r="A612" s="28" t="s">
        <v>1152</v>
      </c>
      <c r="B612" s="28" t="s">
        <v>1153</v>
      </c>
      <c r="C612" s="62">
        <v>3.4</v>
      </c>
      <c r="D612" s="28"/>
      <c r="E612" s="28"/>
      <c r="F612" s="28"/>
      <c r="G612" s="62">
        <f>C612*G4</f>
        <v>92.47999999999999</v>
      </c>
      <c r="H612" s="28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</row>
    <row r="613" spans="1:60" ht="15">
      <c r="A613" s="28" t="s">
        <v>1154</v>
      </c>
      <c r="B613" s="28" t="s">
        <v>1155</v>
      </c>
      <c r="C613" s="62">
        <v>4.7429</v>
      </c>
      <c r="D613" s="28"/>
      <c r="E613" s="28"/>
      <c r="F613" s="28"/>
      <c r="G613" s="62">
        <f>C613*G4</f>
        <v>129.00688</v>
      </c>
      <c r="H613" s="28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</row>
    <row r="614" spans="1:60" ht="15">
      <c r="A614" s="28" t="s">
        <v>1156</v>
      </c>
      <c r="B614" s="28" t="s">
        <v>1157</v>
      </c>
      <c r="C614" s="62">
        <v>2.3429</v>
      </c>
      <c r="D614" s="28"/>
      <c r="E614" s="28"/>
      <c r="F614" s="28"/>
      <c r="G614" s="62">
        <f>C614*G4</f>
        <v>63.72688</v>
      </c>
      <c r="H614" s="28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</row>
    <row r="615" spans="1:60" ht="15">
      <c r="A615" s="28" t="s">
        <v>1158</v>
      </c>
      <c r="B615" s="28" t="s">
        <v>1159</v>
      </c>
      <c r="C615" s="62">
        <v>2.3857</v>
      </c>
      <c r="D615" s="28"/>
      <c r="E615" s="28"/>
      <c r="F615" s="28"/>
      <c r="G615" s="62">
        <f>C615*G4</f>
        <v>64.89103999999999</v>
      </c>
      <c r="H615" s="28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</row>
    <row r="616" spans="1:60" ht="15">
      <c r="A616" s="28" t="s">
        <v>1160</v>
      </c>
      <c r="B616" s="28" t="s">
        <v>1161</v>
      </c>
      <c r="C616" s="62">
        <v>2.6429</v>
      </c>
      <c r="D616" s="28"/>
      <c r="E616" s="28"/>
      <c r="F616" s="28"/>
      <c r="G616" s="62">
        <f>C616*G4</f>
        <v>71.88688</v>
      </c>
      <c r="H616" s="28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</row>
    <row r="617" spans="1:60" ht="15">
      <c r="A617" s="28" t="s">
        <v>1162</v>
      </c>
      <c r="B617" s="28" t="s">
        <v>1163</v>
      </c>
      <c r="C617" s="62">
        <v>3.5</v>
      </c>
      <c r="D617" s="28"/>
      <c r="E617" s="28"/>
      <c r="F617" s="28"/>
      <c r="G617" s="62">
        <f>C617*G4</f>
        <v>95.2</v>
      </c>
      <c r="H617" s="28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</row>
    <row r="618" spans="1:60" ht="15">
      <c r="A618" s="28" t="s">
        <v>1164</v>
      </c>
      <c r="B618" s="28" t="s">
        <v>1165</v>
      </c>
      <c r="C618" s="62">
        <v>0.65</v>
      </c>
      <c r="D618" s="28"/>
      <c r="E618" s="28"/>
      <c r="F618" s="28"/>
      <c r="G618" s="62">
        <f>C618*G4</f>
        <v>17.68</v>
      </c>
      <c r="H618" s="28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</row>
    <row r="619" spans="1:60" ht="15">
      <c r="A619" s="28" t="s">
        <v>1166</v>
      </c>
      <c r="B619" s="28" t="s">
        <v>1167</v>
      </c>
      <c r="C619" s="62">
        <v>1.5143</v>
      </c>
      <c r="D619" s="28"/>
      <c r="E619" s="28"/>
      <c r="F619" s="28"/>
      <c r="G619" s="62">
        <f>C619*G4</f>
        <v>41.18896</v>
      </c>
      <c r="H619" s="28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</row>
    <row r="620" spans="1:60" ht="15">
      <c r="A620" s="28" t="s">
        <v>1168</v>
      </c>
      <c r="B620" s="28" t="s">
        <v>1169</v>
      </c>
      <c r="C620" s="62">
        <v>2.0429</v>
      </c>
      <c r="D620" s="28"/>
      <c r="E620" s="28"/>
      <c r="F620" s="28"/>
      <c r="G620" s="62">
        <f>C620*G4</f>
        <v>55.56688</v>
      </c>
      <c r="H620" s="28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</row>
    <row r="621" spans="1:60" ht="15">
      <c r="A621" s="28" t="s">
        <v>1170</v>
      </c>
      <c r="B621" s="28" t="s">
        <v>1171</v>
      </c>
      <c r="C621" s="62">
        <v>1.6571</v>
      </c>
      <c r="D621" s="28"/>
      <c r="E621" s="28"/>
      <c r="F621" s="28"/>
      <c r="G621" s="62">
        <f>C621*G4</f>
        <v>45.073119999999996</v>
      </c>
      <c r="H621" s="28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</row>
    <row r="622" spans="1:60" ht="15">
      <c r="A622" s="28"/>
      <c r="B622" s="28"/>
      <c r="C622" s="62"/>
      <c r="D622" s="28"/>
      <c r="E622" s="28"/>
      <c r="F622" s="28"/>
      <c r="G622" s="28"/>
      <c r="H622" s="28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</row>
    <row r="623" spans="1:8" s="20" customFormat="1" ht="15.75">
      <c r="A623" s="39" t="s">
        <v>1172</v>
      </c>
      <c r="B623" s="39"/>
      <c r="C623" s="39"/>
      <c r="D623" s="39"/>
      <c r="E623" s="39"/>
      <c r="F623" s="39"/>
      <c r="G623" s="40"/>
      <c r="H623" s="72"/>
    </row>
    <row r="624" spans="1:8" s="20" customFormat="1" ht="15">
      <c r="A624" s="21" t="s">
        <v>1173</v>
      </c>
      <c r="B624" s="21" t="s">
        <v>1174</v>
      </c>
      <c r="C624" s="22">
        <v>0.3586</v>
      </c>
      <c r="D624" s="21">
        <v>400</v>
      </c>
      <c r="E624" s="91">
        <v>13</v>
      </c>
      <c r="F624" s="92">
        <v>0.016</v>
      </c>
      <c r="G624" s="93">
        <f>C624*G4</f>
        <v>9.753919999999999</v>
      </c>
      <c r="H624" s="72"/>
    </row>
    <row r="625" spans="1:8" s="20" customFormat="1" ht="15">
      <c r="A625" s="21" t="s">
        <v>1175</v>
      </c>
      <c r="B625" s="21" t="s">
        <v>1176</v>
      </c>
      <c r="C625" s="22">
        <v>0.3586</v>
      </c>
      <c r="D625" s="21">
        <v>400</v>
      </c>
      <c r="E625" s="91">
        <v>17</v>
      </c>
      <c r="F625" s="92">
        <v>0.02666666666666667</v>
      </c>
      <c r="G625" s="93">
        <f>C625*G4</f>
        <v>9.753919999999999</v>
      </c>
      <c r="H625" s="72"/>
    </row>
    <row r="626" spans="1:8" s="20" customFormat="1" ht="15">
      <c r="A626" s="21" t="s">
        <v>1177</v>
      </c>
      <c r="B626" s="21" t="s">
        <v>1178</v>
      </c>
      <c r="C626" s="22">
        <v>0.3656</v>
      </c>
      <c r="D626" s="21">
        <v>200</v>
      </c>
      <c r="E626" s="91">
        <v>10.5</v>
      </c>
      <c r="F626" s="92">
        <v>0.02</v>
      </c>
      <c r="G626" s="93">
        <f>C626*G4</f>
        <v>9.94432</v>
      </c>
      <c r="H626" s="72" t="s">
        <v>311</v>
      </c>
    </row>
    <row r="627" spans="1:8" s="20" customFormat="1" ht="15">
      <c r="A627" s="21" t="s">
        <v>1179</v>
      </c>
      <c r="B627" s="21" t="s">
        <v>1180</v>
      </c>
      <c r="C627" s="22">
        <v>0.3838</v>
      </c>
      <c r="D627" s="21">
        <v>400</v>
      </c>
      <c r="E627" s="91">
        <v>12.5</v>
      </c>
      <c r="F627" s="92">
        <v>0.021176470588235297</v>
      </c>
      <c r="G627" s="93">
        <f>C627*G4</f>
        <v>10.439359999999999</v>
      </c>
      <c r="H627" s="72"/>
    </row>
    <row r="628" spans="1:8" s="20" customFormat="1" ht="15">
      <c r="A628" s="21" t="s">
        <v>1181</v>
      </c>
      <c r="B628" s="21" t="s">
        <v>1182</v>
      </c>
      <c r="C628" s="22">
        <v>0.3966</v>
      </c>
      <c r="D628" s="21">
        <v>400</v>
      </c>
      <c r="E628" s="91">
        <v>15</v>
      </c>
      <c r="F628" s="92">
        <v>0.023809523809523808</v>
      </c>
      <c r="G628" s="93">
        <f>C628*G4</f>
        <v>10.78752</v>
      </c>
      <c r="H628" s="72"/>
    </row>
    <row r="629" spans="1:8" s="20" customFormat="1" ht="15">
      <c r="A629" s="21" t="s">
        <v>1183</v>
      </c>
      <c r="B629" s="21" t="s">
        <v>1184</v>
      </c>
      <c r="C629" s="22">
        <v>0.4135</v>
      </c>
      <c r="D629" s="21">
        <v>400</v>
      </c>
      <c r="E629" s="91">
        <v>20</v>
      </c>
      <c r="F629" s="92">
        <v>0.017142857142857144</v>
      </c>
      <c r="G629" s="93">
        <f>C629*G4</f>
        <v>11.2472</v>
      </c>
      <c r="H629" s="72"/>
    </row>
    <row r="630" spans="1:8" s="20" customFormat="1" ht="15">
      <c r="A630" s="21" t="s">
        <v>1185</v>
      </c>
      <c r="B630" s="21" t="s">
        <v>1186</v>
      </c>
      <c r="C630" s="22">
        <v>0.4251</v>
      </c>
      <c r="D630" s="21">
        <v>200</v>
      </c>
      <c r="E630" s="91">
        <v>12.5</v>
      </c>
      <c r="F630" s="92">
        <v>0.011999999999999999</v>
      </c>
      <c r="G630" s="93">
        <f>C630*G4</f>
        <v>11.562719999999999</v>
      </c>
      <c r="H630" s="72"/>
    </row>
    <row r="631" spans="1:8" s="20" customFormat="1" ht="15">
      <c r="A631" s="21" t="s">
        <v>1187</v>
      </c>
      <c r="B631" s="21" t="s">
        <v>1188</v>
      </c>
      <c r="C631" s="22">
        <v>0.5807</v>
      </c>
      <c r="D631" s="21">
        <v>200</v>
      </c>
      <c r="E631" s="91">
        <v>15</v>
      </c>
      <c r="F631" s="92">
        <v>0.011764705882352941</v>
      </c>
      <c r="G631" s="93">
        <f>C631*G4</f>
        <v>15.79504</v>
      </c>
      <c r="H631" s="72"/>
    </row>
    <row r="632" spans="1:8" s="20" customFormat="1" ht="15">
      <c r="A632" s="21" t="s">
        <v>1189</v>
      </c>
      <c r="B632" s="21" t="s">
        <v>1190</v>
      </c>
      <c r="C632" s="22">
        <v>0.5836</v>
      </c>
      <c r="D632" s="21">
        <v>200</v>
      </c>
      <c r="E632" s="91">
        <v>18</v>
      </c>
      <c r="F632" s="92">
        <v>0.015</v>
      </c>
      <c r="G632" s="93">
        <f>C632*G4</f>
        <v>15.87392</v>
      </c>
      <c r="H632" s="72"/>
    </row>
    <row r="633" spans="1:8" s="20" customFormat="1" ht="15">
      <c r="A633" s="21" t="s">
        <v>1191</v>
      </c>
      <c r="B633" s="21" t="s">
        <v>1192</v>
      </c>
      <c r="C633" s="22">
        <v>0.7837</v>
      </c>
      <c r="D633" s="21">
        <v>200</v>
      </c>
      <c r="E633" s="91">
        <v>20</v>
      </c>
      <c r="F633" s="92">
        <v>0.015789473684210527</v>
      </c>
      <c r="G633" s="93">
        <f>C633*G4</f>
        <v>21.31664</v>
      </c>
      <c r="H633" s="72"/>
    </row>
    <row r="634" spans="1:8" s="20" customFormat="1" ht="15">
      <c r="A634" s="21" t="s">
        <v>1193</v>
      </c>
      <c r="B634" s="21" t="s">
        <v>1194</v>
      </c>
      <c r="C634" s="22">
        <v>0.7837</v>
      </c>
      <c r="D634" s="21">
        <v>200</v>
      </c>
      <c r="E634" s="91">
        <v>25</v>
      </c>
      <c r="F634" s="92">
        <v>0.02</v>
      </c>
      <c r="G634" s="93">
        <f>C634*G4</f>
        <v>21.31664</v>
      </c>
      <c r="H634" s="72"/>
    </row>
    <row r="635" spans="1:8" s="20" customFormat="1" ht="15">
      <c r="A635" s="21" t="s">
        <v>1195</v>
      </c>
      <c r="B635" s="21" t="s">
        <v>1196</v>
      </c>
      <c r="C635" s="94">
        <v>1.0468</v>
      </c>
      <c r="D635" s="21">
        <v>100</v>
      </c>
      <c r="E635" s="91">
        <v>17</v>
      </c>
      <c r="F635" s="92">
        <v>0.03571428571428571</v>
      </c>
      <c r="G635" s="93">
        <f>C635*G4</f>
        <v>28.472959999999997</v>
      </c>
      <c r="H635" s="72"/>
    </row>
    <row r="636" spans="1:8" s="20" customFormat="1" ht="15">
      <c r="A636" s="21" t="s">
        <v>1197</v>
      </c>
      <c r="B636" s="21" t="s">
        <v>1198</v>
      </c>
      <c r="C636" s="94">
        <v>1.0613</v>
      </c>
      <c r="D636" s="21">
        <v>100</v>
      </c>
      <c r="E636" s="91">
        <v>21</v>
      </c>
      <c r="F636" s="92">
        <v>0.021176470588235297</v>
      </c>
      <c r="G636" s="93">
        <f>C636*G4</f>
        <v>28.867359999999998</v>
      </c>
      <c r="H636" s="72"/>
    </row>
    <row r="637" spans="1:8" s="20" customFormat="1" ht="15">
      <c r="A637" s="21" t="s">
        <v>1199</v>
      </c>
      <c r="B637" s="21" t="s">
        <v>1200</v>
      </c>
      <c r="C637" s="94">
        <v>1.1509</v>
      </c>
      <c r="D637" s="21">
        <v>100</v>
      </c>
      <c r="E637" s="91">
        <v>26</v>
      </c>
      <c r="F637" s="92">
        <v>0.016</v>
      </c>
      <c r="G637" s="93">
        <f>C637*G4</f>
        <v>31.30448</v>
      </c>
      <c r="H637" s="72"/>
    </row>
    <row r="638" spans="1:8" s="20" customFormat="1" ht="15">
      <c r="A638" s="34" t="s">
        <v>1201</v>
      </c>
      <c r="B638" s="21" t="s">
        <v>1202</v>
      </c>
      <c r="C638" s="94">
        <v>2.647</v>
      </c>
      <c r="D638" s="27">
        <v>25</v>
      </c>
      <c r="E638" s="95">
        <v>12</v>
      </c>
      <c r="F638" s="92"/>
      <c r="G638" s="93">
        <f>C638*G4</f>
        <v>71.99839999999999</v>
      </c>
      <c r="H638" s="72"/>
    </row>
    <row r="639" spans="1:8" s="20" customFormat="1" ht="15">
      <c r="A639" s="34" t="s">
        <v>1203</v>
      </c>
      <c r="B639" s="21" t="s">
        <v>1204</v>
      </c>
      <c r="C639" s="94">
        <v>3.4034</v>
      </c>
      <c r="D639" s="27">
        <v>25</v>
      </c>
      <c r="E639" s="95">
        <v>16</v>
      </c>
      <c r="F639" s="92"/>
      <c r="G639" s="93">
        <f>C639*G4</f>
        <v>92.57248</v>
      </c>
      <c r="H639" s="72"/>
    </row>
    <row r="640" spans="1:8" s="20" customFormat="1" ht="15">
      <c r="A640" s="34"/>
      <c r="B640" s="21"/>
      <c r="C640" s="96"/>
      <c r="D640" s="21"/>
      <c r="E640" s="91"/>
      <c r="F640" s="92"/>
      <c r="G640" s="93"/>
      <c r="H640" s="72"/>
    </row>
    <row r="641" spans="1:8" s="20" customFormat="1" ht="15.75">
      <c r="A641" s="39" t="s">
        <v>1205</v>
      </c>
      <c r="B641" s="39"/>
      <c r="C641" s="39"/>
      <c r="D641" s="39"/>
      <c r="E641" s="39"/>
      <c r="F641" s="39"/>
      <c r="G641" s="40"/>
      <c r="H641" s="72"/>
    </row>
    <row r="642" spans="1:8" s="20" customFormat="1" ht="15">
      <c r="A642" s="34" t="s">
        <v>1206</v>
      </c>
      <c r="B642" s="34" t="s">
        <v>1207</v>
      </c>
      <c r="C642" s="97">
        <v>0.6731</v>
      </c>
      <c r="D642" s="34">
        <v>100</v>
      </c>
      <c r="E642" s="98">
        <v>15</v>
      </c>
      <c r="F642" s="99">
        <v>0.0121</v>
      </c>
      <c r="G642" s="100">
        <f>C642*G4</f>
        <v>18.308320000000002</v>
      </c>
      <c r="H642" s="72"/>
    </row>
    <row r="643" spans="1:8" s="20" customFormat="1" ht="15">
      <c r="A643" s="34" t="s">
        <v>1208</v>
      </c>
      <c r="B643" s="34" t="s">
        <v>1209</v>
      </c>
      <c r="C643" s="97">
        <v>0.747</v>
      </c>
      <c r="D643" s="34">
        <v>100</v>
      </c>
      <c r="E643" s="98">
        <v>18</v>
      </c>
      <c r="F643" s="99">
        <v>0.0128</v>
      </c>
      <c r="G643" s="100">
        <f>C643*G4</f>
        <v>20.3184</v>
      </c>
      <c r="H643" s="72"/>
    </row>
    <row r="644" spans="1:8" s="20" customFormat="1" ht="15">
      <c r="A644" s="34" t="s">
        <v>1210</v>
      </c>
      <c r="B644" s="34" t="s">
        <v>1211</v>
      </c>
      <c r="C644" s="97">
        <v>1.1987</v>
      </c>
      <c r="D644" s="34">
        <v>100</v>
      </c>
      <c r="E644" s="98">
        <v>23</v>
      </c>
      <c r="F644" s="99"/>
      <c r="G644" s="100">
        <f>C644*G4</f>
        <v>32.60464</v>
      </c>
      <c r="H644" s="72"/>
    </row>
    <row r="645" spans="1:8" s="20" customFormat="1" ht="15">
      <c r="A645" s="34" t="s">
        <v>1212</v>
      </c>
      <c r="B645" s="34" t="s">
        <v>1213</v>
      </c>
      <c r="C645" s="97">
        <v>1.3831</v>
      </c>
      <c r="D645" s="34">
        <v>50</v>
      </c>
      <c r="E645" s="98">
        <v>18</v>
      </c>
      <c r="F645" s="99"/>
      <c r="G645" s="100">
        <f>C645*G4</f>
        <v>37.62032</v>
      </c>
      <c r="H645" s="72"/>
    </row>
    <row r="646" spans="1:8" s="20" customFormat="1" ht="15">
      <c r="A646" s="34" t="s">
        <v>1214</v>
      </c>
      <c r="B646" s="34" t="s">
        <v>1215</v>
      </c>
      <c r="C646" s="97">
        <v>2.2437</v>
      </c>
      <c r="D646" s="34">
        <v>50</v>
      </c>
      <c r="E646" s="98">
        <v>14</v>
      </c>
      <c r="F646" s="99">
        <v>0.0109</v>
      </c>
      <c r="G646" s="100">
        <f>C646*G4</f>
        <v>61.028639999999996</v>
      </c>
      <c r="H646" s="72" t="s">
        <v>311</v>
      </c>
    </row>
    <row r="647" spans="1:8" s="20" customFormat="1" ht="15">
      <c r="A647" s="27"/>
      <c r="B647" s="27"/>
      <c r="C647" s="22"/>
      <c r="D647" s="27"/>
      <c r="E647" s="27"/>
      <c r="F647" s="28"/>
      <c r="G647" s="29"/>
      <c r="H647" s="72"/>
    </row>
    <row r="648" spans="1:8" s="20" customFormat="1" ht="15.75">
      <c r="A648" s="39" t="s">
        <v>1216</v>
      </c>
      <c r="B648" s="39"/>
      <c r="C648" s="39"/>
      <c r="D648" s="39"/>
      <c r="E648" s="39"/>
      <c r="F648" s="39"/>
      <c r="G648" s="40"/>
      <c r="H648" s="72"/>
    </row>
    <row r="649" spans="1:8" s="20" customFormat="1" ht="15">
      <c r="A649" s="27" t="s">
        <v>1217</v>
      </c>
      <c r="B649" s="27" t="s">
        <v>1218</v>
      </c>
      <c r="C649" s="22">
        <v>0.827</v>
      </c>
      <c r="D649" s="27">
        <v>100</v>
      </c>
      <c r="E649" s="27">
        <v>9.5</v>
      </c>
      <c r="F649" s="62">
        <v>0.020499999999999997</v>
      </c>
      <c r="G649" s="29">
        <f>C649*G4</f>
        <v>22.4944</v>
      </c>
      <c r="H649" s="72"/>
    </row>
    <row r="650" spans="1:8" s="20" customFormat="1" ht="15">
      <c r="A650" s="27" t="s">
        <v>1219</v>
      </c>
      <c r="B650" s="27" t="s">
        <v>1220</v>
      </c>
      <c r="C650" s="22">
        <v>0.827</v>
      </c>
      <c r="D650" s="27">
        <v>100</v>
      </c>
      <c r="E650" s="27">
        <v>9</v>
      </c>
      <c r="F650" s="62">
        <v>0.020499999999999997</v>
      </c>
      <c r="G650" s="29">
        <f>C650*G4</f>
        <v>22.4944</v>
      </c>
      <c r="H650" s="72"/>
    </row>
    <row r="651" spans="1:8" s="20" customFormat="1" ht="15">
      <c r="A651" s="27" t="s">
        <v>1221</v>
      </c>
      <c r="B651" s="27" t="s">
        <v>1222</v>
      </c>
      <c r="C651" s="22">
        <v>0.827</v>
      </c>
      <c r="D651" s="27">
        <v>100</v>
      </c>
      <c r="E651" s="27">
        <v>8.5</v>
      </c>
      <c r="F651" s="62">
        <v>0.01892857142857143</v>
      </c>
      <c r="G651" s="29">
        <f>C651*G4</f>
        <v>22.4944</v>
      </c>
      <c r="H651" s="72"/>
    </row>
    <row r="652" spans="1:8" s="20" customFormat="1" ht="15">
      <c r="A652" s="27" t="s">
        <v>1223</v>
      </c>
      <c r="B652" s="27" t="s">
        <v>1224</v>
      </c>
      <c r="C652" s="22">
        <v>0.827</v>
      </c>
      <c r="D652" s="27">
        <v>100</v>
      </c>
      <c r="E652" s="27">
        <v>8</v>
      </c>
      <c r="F652" s="62">
        <v>0.01892857142857143</v>
      </c>
      <c r="G652" s="29">
        <f>C652*G4</f>
        <v>22.4944</v>
      </c>
      <c r="H652" s="72"/>
    </row>
    <row r="653" spans="1:8" s="20" customFormat="1" ht="15">
      <c r="A653" s="27" t="s">
        <v>1225</v>
      </c>
      <c r="B653" s="27" t="s">
        <v>1226</v>
      </c>
      <c r="C653" s="22">
        <v>0.827</v>
      </c>
      <c r="D653" s="27">
        <v>100</v>
      </c>
      <c r="E653" s="27">
        <v>7.5</v>
      </c>
      <c r="F653" s="62">
        <v>0.0166</v>
      </c>
      <c r="G653" s="29">
        <f>C653*G4</f>
        <v>22.4944</v>
      </c>
      <c r="H653" s="72"/>
    </row>
    <row r="654" spans="1:8" s="20" customFormat="1" ht="15">
      <c r="A654" s="27" t="s">
        <v>1227</v>
      </c>
      <c r="B654" s="27" t="s">
        <v>1228</v>
      </c>
      <c r="C654" s="22">
        <v>0.827</v>
      </c>
      <c r="D654" s="27">
        <v>100</v>
      </c>
      <c r="E654" s="27">
        <v>7</v>
      </c>
      <c r="F654" s="62">
        <v>0.0166</v>
      </c>
      <c r="G654" s="29">
        <f>C654*G4</f>
        <v>22.4944</v>
      </c>
      <c r="H654" s="72"/>
    </row>
    <row r="655" spans="1:8" s="20" customFormat="1" ht="15">
      <c r="A655" s="27"/>
      <c r="B655" s="27"/>
      <c r="C655" s="22"/>
      <c r="D655" s="27"/>
      <c r="E655" s="27"/>
      <c r="F655" s="28"/>
      <c r="G655" s="29"/>
      <c r="H655" s="72"/>
    </row>
    <row r="656" spans="1:8" s="20" customFormat="1" ht="15.75">
      <c r="A656" s="39" t="s">
        <v>1229</v>
      </c>
      <c r="B656" s="39"/>
      <c r="C656" s="39"/>
      <c r="D656" s="39"/>
      <c r="E656" s="39"/>
      <c r="F656" s="39"/>
      <c r="G656" s="40"/>
      <c r="H656" s="72"/>
    </row>
    <row r="657" spans="1:8" s="20" customFormat="1" ht="15">
      <c r="A657" s="101" t="s">
        <v>1230</v>
      </c>
      <c r="B657" s="102" t="s">
        <v>1231</v>
      </c>
      <c r="C657" s="102">
        <v>3.7115</v>
      </c>
      <c r="D657" s="102">
        <v>25</v>
      </c>
      <c r="E657" s="102">
        <v>14.5</v>
      </c>
      <c r="F657" s="103">
        <v>0.044</v>
      </c>
      <c r="G657" s="104">
        <f>C657*G4</f>
        <v>100.9528</v>
      </c>
      <c r="H657" s="72" t="s">
        <v>311</v>
      </c>
    </row>
    <row r="658" spans="1:8" s="20" customFormat="1" ht="15">
      <c r="A658" s="101" t="s">
        <v>1232</v>
      </c>
      <c r="B658" s="102" t="s">
        <v>1233</v>
      </c>
      <c r="C658" s="102">
        <v>3.5052</v>
      </c>
      <c r="D658" s="102">
        <v>25</v>
      </c>
      <c r="E658" s="102">
        <v>13.7</v>
      </c>
      <c r="F658" s="103">
        <v>0.044</v>
      </c>
      <c r="G658" s="104">
        <f>C658*G4</f>
        <v>95.34143999999999</v>
      </c>
      <c r="H658" s="72" t="s">
        <v>311</v>
      </c>
    </row>
    <row r="659" spans="1:8" s="20" customFormat="1" ht="15">
      <c r="A659" s="101" t="s">
        <v>1234</v>
      </c>
      <c r="B659" s="102" t="s">
        <v>1235</v>
      </c>
      <c r="C659" s="102">
        <v>3.2964</v>
      </c>
      <c r="D659" s="102">
        <v>25</v>
      </c>
      <c r="E659" s="102">
        <v>12.8</v>
      </c>
      <c r="F659" s="103">
        <v>0.03842857142857143</v>
      </c>
      <c r="G659" s="104">
        <f>C659*G4</f>
        <v>89.66208</v>
      </c>
      <c r="H659" s="72" t="s">
        <v>311</v>
      </c>
    </row>
    <row r="660" spans="1:8" s="20" customFormat="1" ht="15">
      <c r="A660" s="101" t="s">
        <v>1236</v>
      </c>
      <c r="B660" s="102" t="s">
        <v>1237</v>
      </c>
      <c r="C660" s="102">
        <v>3.1564</v>
      </c>
      <c r="D660" s="102">
        <v>25</v>
      </c>
      <c r="E660" s="102">
        <v>12</v>
      </c>
      <c r="F660" s="103">
        <v>0.03833333333333334</v>
      </c>
      <c r="G660" s="104">
        <f>C660*G4</f>
        <v>85.85408</v>
      </c>
      <c r="H660" s="72" t="s">
        <v>311</v>
      </c>
    </row>
    <row r="661" spans="1:8" s="20" customFormat="1" ht="15">
      <c r="A661" s="101" t="s">
        <v>1238</v>
      </c>
      <c r="B661" s="102" t="s">
        <v>1239</v>
      </c>
      <c r="C661" s="102">
        <v>3.0188</v>
      </c>
      <c r="D661" s="102">
        <v>25</v>
      </c>
      <c r="E661" s="102">
        <v>10.2</v>
      </c>
      <c r="F661" s="103">
        <v>0.033625</v>
      </c>
      <c r="G661" s="104">
        <f>C661*G4</f>
        <v>82.11136</v>
      </c>
      <c r="H661" s="72" t="s">
        <v>311</v>
      </c>
    </row>
    <row r="662" spans="1:8" s="20" customFormat="1" ht="15">
      <c r="A662" s="101" t="s">
        <v>1240</v>
      </c>
      <c r="B662" s="102" t="s">
        <v>1241</v>
      </c>
      <c r="C662" s="102">
        <v>3.0188</v>
      </c>
      <c r="D662" s="102">
        <v>25</v>
      </c>
      <c r="E662" s="102">
        <v>10</v>
      </c>
      <c r="F662" s="103">
        <v>0.0336</v>
      </c>
      <c r="G662" s="104">
        <f>C662*G4</f>
        <v>82.11136</v>
      </c>
      <c r="H662" s="72" t="s">
        <v>311</v>
      </c>
    </row>
    <row r="663" spans="1:8" s="20" customFormat="1" ht="15">
      <c r="A663" s="101" t="s">
        <v>1242</v>
      </c>
      <c r="B663" s="102" t="s">
        <v>1243</v>
      </c>
      <c r="C663" s="102">
        <v>3.0188</v>
      </c>
      <c r="D663" s="102">
        <v>25</v>
      </c>
      <c r="E663" s="102">
        <v>8.56</v>
      </c>
      <c r="F663" s="103">
        <v>0.030285714285714284</v>
      </c>
      <c r="G663" s="104">
        <f>C663*G4</f>
        <v>82.11136</v>
      </c>
      <c r="H663" s="72" t="s">
        <v>311</v>
      </c>
    </row>
    <row r="664" spans="1:8" s="20" customFormat="1" ht="15">
      <c r="A664" s="101" t="s">
        <v>1244</v>
      </c>
      <c r="B664" s="102" t="s">
        <v>1245</v>
      </c>
      <c r="C664" s="102">
        <v>3.0188</v>
      </c>
      <c r="D664" s="102">
        <v>25</v>
      </c>
      <c r="E664" s="102">
        <v>8.5</v>
      </c>
      <c r="F664" s="103">
        <v>0.030166666666666665</v>
      </c>
      <c r="G664" s="104">
        <f>C664*G4</f>
        <v>82.11136</v>
      </c>
      <c r="H664" s="72" t="s">
        <v>311</v>
      </c>
    </row>
    <row r="665" spans="1:8" s="20" customFormat="1" ht="15">
      <c r="A665" s="101" t="s">
        <v>1246</v>
      </c>
      <c r="B665" s="102" t="s">
        <v>1247</v>
      </c>
      <c r="C665" s="102">
        <v>3.0188</v>
      </c>
      <c r="D665" s="102">
        <v>25</v>
      </c>
      <c r="E665" s="102">
        <v>7.7</v>
      </c>
      <c r="F665" s="103">
        <v>0.028599999999999997</v>
      </c>
      <c r="G665" s="104">
        <f>C665*G4</f>
        <v>82.11136</v>
      </c>
      <c r="H665" s="72" t="s">
        <v>311</v>
      </c>
    </row>
    <row r="666" spans="1:8" s="20" customFormat="1" ht="15">
      <c r="A666" s="101" t="s">
        <v>1248</v>
      </c>
      <c r="B666" s="102" t="s">
        <v>1249</v>
      </c>
      <c r="C666" s="102">
        <v>3.0188</v>
      </c>
      <c r="D666" s="102">
        <v>25</v>
      </c>
      <c r="E666" s="102">
        <v>7.5</v>
      </c>
      <c r="F666" s="103">
        <v>0.028599999999999997</v>
      </c>
      <c r="G666" s="104">
        <f>C666*G4</f>
        <v>82.11136</v>
      </c>
      <c r="H666" s="72" t="s">
        <v>311</v>
      </c>
    </row>
    <row r="667" spans="1:8" s="20" customFormat="1" ht="15">
      <c r="A667" s="101" t="s">
        <v>1250</v>
      </c>
      <c r="B667" s="102" t="s">
        <v>1251</v>
      </c>
      <c r="C667" s="102">
        <v>3.0188</v>
      </c>
      <c r="D667" s="102">
        <v>25</v>
      </c>
      <c r="E667" s="102">
        <v>7</v>
      </c>
      <c r="F667" s="103">
        <v>0.0285</v>
      </c>
      <c r="G667" s="104">
        <f>C667*G4</f>
        <v>82.11136</v>
      </c>
      <c r="H667" s="72" t="s">
        <v>311</v>
      </c>
    </row>
    <row r="668" spans="1:8" s="20" customFormat="1" ht="15">
      <c r="A668" s="21"/>
      <c r="B668" s="21"/>
      <c r="C668" s="53"/>
      <c r="D668" s="21"/>
      <c r="E668" s="21"/>
      <c r="F668" s="23"/>
      <c r="G668" s="24"/>
      <c r="H668" s="72"/>
    </row>
    <row r="669" spans="1:8" s="20" customFormat="1" ht="15.75">
      <c r="A669" s="39" t="s">
        <v>1252</v>
      </c>
      <c r="B669" s="39"/>
      <c r="C669" s="39"/>
      <c r="D669" s="39"/>
      <c r="E669" s="39"/>
      <c r="F669" s="39"/>
      <c r="G669" s="40"/>
      <c r="H669" s="72"/>
    </row>
    <row r="670" spans="1:8" s="20" customFormat="1" ht="15">
      <c r="A670" s="101" t="s">
        <v>1253</v>
      </c>
      <c r="B670" s="102" t="s">
        <v>1254</v>
      </c>
      <c r="C670" s="102">
        <v>1.0373</v>
      </c>
      <c r="D670" s="102">
        <v>100</v>
      </c>
      <c r="E670" s="102">
        <v>14.8</v>
      </c>
      <c r="F670" s="105">
        <v>0.037</v>
      </c>
      <c r="G670" s="104">
        <f>C670*G4</f>
        <v>28.214560000000002</v>
      </c>
      <c r="H670" s="72" t="s">
        <v>311</v>
      </c>
    </row>
    <row r="671" spans="1:8" s="20" customFormat="1" ht="15">
      <c r="A671" s="101" t="s">
        <v>1255</v>
      </c>
      <c r="B671" s="102" t="s">
        <v>1256</v>
      </c>
      <c r="C671" s="102">
        <v>1.0373</v>
      </c>
      <c r="D671" s="102">
        <v>134</v>
      </c>
      <c r="E671" s="102">
        <v>18.2</v>
      </c>
      <c r="F671" s="105">
        <v>0.043</v>
      </c>
      <c r="G671" s="104">
        <f>C671*G4</f>
        <v>28.214560000000002</v>
      </c>
      <c r="H671" s="72" t="s">
        <v>311</v>
      </c>
    </row>
    <row r="672" spans="1:8" s="20" customFormat="1" ht="15">
      <c r="A672" s="101" t="s">
        <v>1257</v>
      </c>
      <c r="B672" s="102" t="s">
        <v>1258</v>
      </c>
      <c r="C672" s="102">
        <v>1.0373</v>
      </c>
      <c r="D672" s="102">
        <v>150</v>
      </c>
      <c r="E672" s="102">
        <v>18.5</v>
      </c>
      <c r="F672" s="105">
        <v>0.043</v>
      </c>
      <c r="G672" s="104">
        <f>C672*G4</f>
        <v>28.214560000000002</v>
      </c>
      <c r="H672" s="72" t="s">
        <v>311</v>
      </c>
    </row>
    <row r="673" spans="1:8" s="20" customFormat="1" ht="15">
      <c r="A673" s="101" t="s">
        <v>1259</v>
      </c>
      <c r="B673" s="102" t="s">
        <v>1260</v>
      </c>
      <c r="C673" s="102">
        <v>1.0373</v>
      </c>
      <c r="D673" s="102">
        <v>200</v>
      </c>
      <c r="E673" s="102">
        <v>20</v>
      </c>
      <c r="F673" s="105">
        <v>0.043</v>
      </c>
      <c r="G673" s="104">
        <f>C673*G4</f>
        <v>28.214560000000002</v>
      </c>
      <c r="H673" s="72"/>
    </row>
    <row r="674" spans="1:8" s="20" customFormat="1" ht="15">
      <c r="A674" s="101" t="s">
        <v>1261</v>
      </c>
      <c r="B674" s="102" t="s">
        <v>1262</v>
      </c>
      <c r="C674" s="102">
        <v>1.0373</v>
      </c>
      <c r="D674" s="102">
        <v>200</v>
      </c>
      <c r="E674" s="102">
        <v>18.5</v>
      </c>
      <c r="F674" s="105">
        <v>0.043</v>
      </c>
      <c r="G674" s="104">
        <f>C674*G4</f>
        <v>28.214560000000002</v>
      </c>
      <c r="H674" s="72"/>
    </row>
    <row r="675" spans="1:8" s="20" customFormat="1" ht="15">
      <c r="A675" s="101" t="s">
        <v>1263</v>
      </c>
      <c r="B675" s="102" t="s">
        <v>1264</v>
      </c>
      <c r="C675" s="102">
        <v>1.0373</v>
      </c>
      <c r="D675" s="102">
        <v>200</v>
      </c>
      <c r="E675" s="102">
        <v>18.5</v>
      </c>
      <c r="F675" s="105">
        <v>0.043</v>
      </c>
      <c r="G675" s="104">
        <f>C675*G4</f>
        <v>28.214560000000002</v>
      </c>
      <c r="H675" s="72" t="s">
        <v>311</v>
      </c>
    </row>
    <row r="676" spans="1:8" s="20" customFormat="1" ht="15">
      <c r="A676" s="101" t="s">
        <v>1265</v>
      </c>
      <c r="B676" s="102" t="s">
        <v>1266</v>
      </c>
      <c r="C676" s="102">
        <v>1.0373</v>
      </c>
      <c r="D676" s="102">
        <v>200</v>
      </c>
      <c r="E676" s="102">
        <v>15.5</v>
      </c>
      <c r="F676" s="105">
        <v>0.043</v>
      </c>
      <c r="G676" s="104">
        <f>C676*G4</f>
        <v>28.214560000000002</v>
      </c>
      <c r="H676" s="72" t="s">
        <v>311</v>
      </c>
    </row>
    <row r="677" spans="1:8" s="20" customFormat="1" ht="15">
      <c r="A677" s="101" t="s">
        <v>1267</v>
      </c>
      <c r="B677" s="102" t="s">
        <v>1268</v>
      </c>
      <c r="C677" s="102">
        <v>1.0373</v>
      </c>
      <c r="D677" s="102">
        <v>200</v>
      </c>
      <c r="E677" s="102">
        <v>14</v>
      </c>
      <c r="F677" s="105">
        <v>0.043</v>
      </c>
      <c r="G677" s="104">
        <f>C677*G4</f>
        <v>28.214560000000002</v>
      </c>
      <c r="H677" s="72" t="s">
        <v>311</v>
      </c>
    </row>
    <row r="678" spans="1:8" s="20" customFormat="1" ht="15">
      <c r="A678" s="101" t="s">
        <v>1269</v>
      </c>
      <c r="B678" s="102" t="s">
        <v>1270</v>
      </c>
      <c r="C678" s="102">
        <v>1.0373</v>
      </c>
      <c r="D678" s="102">
        <v>200</v>
      </c>
      <c r="E678" s="102">
        <v>13.7</v>
      </c>
      <c r="F678" s="105">
        <v>0.043</v>
      </c>
      <c r="G678" s="104">
        <f>C678*G4</f>
        <v>28.214560000000002</v>
      </c>
      <c r="H678" s="72" t="s">
        <v>311</v>
      </c>
    </row>
    <row r="679" spans="1:8" s="20" customFormat="1" ht="15">
      <c r="A679" s="101" t="s">
        <v>1271</v>
      </c>
      <c r="B679" s="102" t="s">
        <v>1272</v>
      </c>
      <c r="C679" s="102">
        <v>1.0373</v>
      </c>
      <c r="D679" s="102">
        <v>200</v>
      </c>
      <c r="E679" s="102">
        <v>13.7</v>
      </c>
      <c r="F679" s="105">
        <v>0.043</v>
      </c>
      <c r="G679" s="104">
        <f>C679*G4</f>
        <v>28.214560000000002</v>
      </c>
      <c r="H679" s="72" t="s">
        <v>311</v>
      </c>
    </row>
    <row r="680" spans="1:8" s="20" customFormat="1" ht="15">
      <c r="A680" s="101" t="s">
        <v>1273</v>
      </c>
      <c r="B680" s="102" t="s">
        <v>1274</v>
      </c>
      <c r="C680" s="102">
        <v>1.0373</v>
      </c>
      <c r="D680" s="102">
        <v>200</v>
      </c>
      <c r="E680" s="102">
        <v>13</v>
      </c>
      <c r="F680" s="105">
        <v>0.043</v>
      </c>
      <c r="G680" s="104">
        <f>C680*G4</f>
        <v>28.214560000000002</v>
      </c>
      <c r="H680" s="72" t="s">
        <v>311</v>
      </c>
    </row>
    <row r="681" spans="1:8" s="20" customFormat="1" ht="15">
      <c r="A681" s="101" t="s">
        <v>1275</v>
      </c>
      <c r="B681" s="102" t="s">
        <v>1276</v>
      </c>
      <c r="C681" s="102">
        <v>1.0373</v>
      </c>
      <c r="D681" s="102">
        <v>200</v>
      </c>
      <c r="E681" s="102">
        <v>12</v>
      </c>
      <c r="F681" s="105">
        <v>0.043</v>
      </c>
      <c r="G681" s="104">
        <f>C681*G4</f>
        <v>28.214560000000002</v>
      </c>
      <c r="H681" s="72"/>
    </row>
    <row r="682" spans="1:8" s="20" customFormat="1" ht="15">
      <c r="A682" s="101" t="s">
        <v>1277</v>
      </c>
      <c r="B682" s="102" t="s">
        <v>1278</v>
      </c>
      <c r="C682" s="102">
        <v>1.0373</v>
      </c>
      <c r="D682" s="102">
        <v>200</v>
      </c>
      <c r="E682" s="102">
        <v>11</v>
      </c>
      <c r="F682" s="105">
        <v>0.043</v>
      </c>
      <c r="G682" s="104">
        <f>C682*G4</f>
        <v>28.214560000000002</v>
      </c>
      <c r="H682" s="72" t="s">
        <v>311</v>
      </c>
    </row>
    <row r="683" spans="1:8" s="20" customFormat="1" ht="15">
      <c r="A683" s="106"/>
      <c r="B683" s="106"/>
      <c r="C683" s="107"/>
      <c r="D683" s="106"/>
      <c r="E683" s="106"/>
      <c r="F683" s="105"/>
      <c r="G683" s="104"/>
      <c r="H683" s="72"/>
    </row>
    <row r="684" spans="1:8" s="20" customFormat="1" ht="15.75">
      <c r="A684" s="39" t="s">
        <v>1279</v>
      </c>
      <c r="B684" s="39"/>
      <c r="C684" s="39"/>
      <c r="D684" s="39"/>
      <c r="E684" s="39"/>
      <c r="F684" s="39"/>
      <c r="G684" s="40"/>
      <c r="H684" s="72"/>
    </row>
    <row r="685" spans="1:8" s="20" customFormat="1" ht="15">
      <c r="A685" s="101" t="s">
        <v>1280</v>
      </c>
      <c r="B685" s="102" t="s">
        <v>1281</v>
      </c>
      <c r="C685" s="102">
        <v>1.2404</v>
      </c>
      <c r="D685" s="102">
        <v>100</v>
      </c>
      <c r="E685" s="102">
        <v>17</v>
      </c>
      <c r="F685" s="105">
        <v>0.045</v>
      </c>
      <c r="G685" s="104">
        <f>C685*G4</f>
        <v>33.738879999999995</v>
      </c>
      <c r="H685" s="72" t="s">
        <v>311</v>
      </c>
    </row>
    <row r="686" spans="1:8" s="20" customFormat="1" ht="15">
      <c r="A686" s="101" t="s">
        <v>1282</v>
      </c>
      <c r="B686" s="102" t="s">
        <v>1283</v>
      </c>
      <c r="C686" s="102">
        <v>1.2404</v>
      </c>
      <c r="D686" s="102">
        <v>100</v>
      </c>
      <c r="E686" s="102">
        <v>17</v>
      </c>
      <c r="F686" s="105">
        <v>0.045</v>
      </c>
      <c r="G686" s="104">
        <f>C686*G4</f>
        <v>33.738879999999995</v>
      </c>
      <c r="H686" s="72" t="s">
        <v>311</v>
      </c>
    </row>
    <row r="687" spans="1:8" s="20" customFormat="1" ht="15">
      <c r="A687" s="101" t="s">
        <v>1284</v>
      </c>
      <c r="B687" s="102" t="s">
        <v>1285</v>
      </c>
      <c r="C687" s="102">
        <v>1.2404</v>
      </c>
      <c r="D687" s="102">
        <v>100</v>
      </c>
      <c r="E687" s="102">
        <v>16</v>
      </c>
      <c r="F687" s="105">
        <v>0.04133</v>
      </c>
      <c r="G687" s="104">
        <f>C687*G4</f>
        <v>33.738879999999995</v>
      </c>
      <c r="H687" s="72" t="s">
        <v>311</v>
      </c>
    </row>
    <row r="688" spans="1:8" s="20" customFormat="1" ht="15">
      <c r="A688" s="101" t="s">
        <v>1286</v>
      </c>
      <c r="B688" s="102" t="s">
        <v>1287</v>
      </c>
      <c r="C688" s="102">
        <v>1.2404</v>
      </c>
      <c r="D688" s="102">
        <v>100</v>
      </c>
      <c r="E688" s="102">
        <v>16</v>
      </c>
      <c r="F688" s="105">
        <v>0.041375</v>
      </c>
      <c r="G688" s="104">
        <f>C688*G4</f>
        <v>33.738879999999995</v>
      </c>
      <c r="H688" s="72" t="s">
        <v>311</v>
      </c>
    </row>
    <row r="689" spans="1:8" s="20" customFormat="1" ht="15">
      <c r="A689" s="101" t="s">
        <v>1288</v>
      </c>
      <c r="B689" s="102" t="s">
        <v>1289</v>
      </c>
      <c r="C689" s="102">
        <v>1.2404</v>
      </c>
      <c r="D689" s="102">
        <v>100</v>
      </c>
      <c r="E689" s="102">
        <v>15.5</v>
      </c>
      <c r="F689" s="105">
        <v>0.0414</v>
      </c>
      <c r="G689" s="104">
        <f>C689*G4</f>
        <v>33.738879999999995</v>
      </c>
      <c r="H689" s="72" t="s">
        <v>311</v>
      </c>
    </row>
    <row r="690" spans="1:8" s="20" customFormat="1" ht="15">
      <c r="A690" s="101" t="s">
        <v>1290</v>
      </c>
      <c r="B690" s="102" t="s">
        <v>1291</v>
      </c>
      <c r="C690" s="102">
        <v>1.2404</v>
      </c>
      <c r="D690" s="102">
        <v>100</v>
      </c>
      <c r="E690" s="102">
        <v>16.5</v>
      </c>
      <c r="F690" s="105">
        <v>0.0378</v>
      </c>
      <c r="G690" s="104">
        <f>C690*G4</f>
        <v>33.738879999999995</v>
      </c>
      <c r="H690" s="72" t="s">
        <v>311</v>
      </c>
    </row>
    <row r="691" spans="1:8" s="20" customFormat="1" ht="15">
      <c r="A691" s="101" t="s">
        <v>1292</v>
      </c>
      <c r="B691" s="102" t="s">
        <v>1293</v>
      </c>
      <c r="C691" s="102">
        <v>1.2404</v>
      </c>
      <c r="D691" s="102">
        <v>100</v>
      </c>
      <c r="E691" s="102">
        <v>14</v>
      </c>
      <c r="F691" s="105">
        <v>0.0378</v>
      </c>
      <c r="G691" s="104">
        <f>C691*G4</f>
        <v>33.738879999999995</v>
      </c>
      <c r="H691" s="72" t="s">
        <v>311</v>
      </c>
    </row>
    <row r="692" spans="1:8" s="20" customFormat="1" ht="15">
      <c r="A692" s="101" t="s">
        <v>1294</v>
      </c>
      <c r="B692" s="102" t="s">
        <v>1295</v>
      </c>
      <c r="C692" s="102">
        <v>1.2404</v>
      </c>
      <c r="D692" s="102">
        <v>100</v>
      </c>
      <c r="E692" s="102">
        <v>14</v>
      </c>
      <c r="F692" s="105">
        <v>0.0378</v>
      </c>
      <c r="G692" s="104">
        <f>C692*G4</f>
        <v>33.738879999999995</v>
      </c>
      <c r="H692" s="72" t="s">
        <v>311</v>
      </c>
    </row>
    <row r="693" spans="1:8" s="20" customFormat="1" ht="15">
      <c r="A693" s="101" t="s">
        <v>1296</v>
      </c>
      <c r="B693" s="102" t="s">
        <v>1297</v>
      </c>
      <c r="C693" s="102">
        <v>1.2404</v>
      </c>
      <c r="D693" s="102">
        <v>100</v>
      </c>
      <c r="E693" s="102">
        <v>14</v>
      </c>
      <c r="F693" s="105">
        <v>0.0378</v>
      </c>
      <c r="G693" s="104">
        <f>C693*G4</f>
        <v>33.738879999999995</v>
      </c>
      <c r="H693" s="72" t="s">
        <v>311</v>
      </c>
    </row>
    <row r="694" spans="1:8" s="20" customFormat="1" ht="15">
      <c r="A694" s="101" t="s">
        <v>1298</v>
      </c>
      <c r="B694" s="102" t="s">
        <v>1299</v>
      </c>
      <c r="C694" s="102">
        <v>1.2404</v>
      </c>
      <c r="D694" s="102">
        <v>100</v>
      </c>
      <c r="E694" s="102">
        <v>13</v>
      </c>
      <c r="F694" s="105">
        <v>0.0378</v>
      </c>
      <c r="G694" s="104">
        <f>C694*G4</f>
        <v>33.738879999999995</v>
      </c>
      <c r="H694" s="72" t="s">
        <v>311</v>
      </c>
    </row>
    <row r="695" spans="1:59" ht="18.75" customHeight="1">
      <c r="A695" s="108" t="s">
        <v>1300</v>
      </c>
      <c r="B695" s="108"/>
      <c r="C695" s="108"/>
      <c r="D695" s="108"/>
      <c r="E695" s="108"/>
      <c r="F695" s="108"/>
      <c r="G695" s="108"/>
      <c r="H695" s="7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</row>
    <row r="696" spans="1:59" ht="15">
      <c r="A696" s="65" t="s">
        <v>1301</v>
      </c>
      <c r="B696" s="65" t="s">
        <v>1302</v>
      </c>
      <c r="C696" s="65">
        <v>1.8141</v>
      </c>
      <c r="D696" s="65"/>
      <c r="E696" s="65"/>
      <c r="F696" s="65"/>
      <c r="G696" s="65">
        <f>C696*G4</f>
        <v>49.34352</v>
      </c>
      <c r="H696" s="72" t="s">
        <v>40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</row>
    <row r="697" spans="1:59" ht="15">
      <c r="A697" s="65" t="s">
        <v>1303</v>
      </c>
      <c r="B697" s="65" t="s">
        <v>1304</v>
      </c>
      <c r="C697" s="65">
        <v>2.2854</v>
      </c>
      <c r="D697" s="65"/>
      <c r="E697" s="65"/>
      <c r="F697" s="65"/>
      <c r="G697" s="65">
        <f>C697*G4</f>
        <v>62.16288</v>
      </c>
      <c r="H697" s="72" t="s">
        <v>40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</row>
    <row r="698" spans="1:59" ht="15">
      <c r="A698" s="65" t="s">
        <v>1305</v>
      </c>
      <c r="B698" s="65" t="s">
        <v>1306</v>
      </c>
      <c r="C698" s="65">
        <v>2.1304</v>
      </c>
      <c r="D698" s="65"/>
      <c r="E698" s="65"/>
      <c r="F698" s="65"/>
      <c r="G698" s="65">
        <f>C698*G4</f>
        <v>57.94687999999999</v>
      </c>
      <c r="H698" s="72" t="s">
        <v>40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</row>
    <row r="699" spans="1:59" ht="15">
      <c r="A699" s="65" t="s">
        <v>1307</v>
      </c>
      <c r="B699" s="65" t="s">
        <v>1308</v>
      </c>
      <c r="C699" s="65">
        <v>2.6069</v>
      </c>
      <c r="D699" s="65"/>
      <c r="E699" s="65"/>
      <c r="F699" s="65"/>
      <c r="G699" s="65">
        <f>C699*G4</f>
        <v>70.90768</v>
      </c>
      <c r="H699" s="72" t="s">
        <v>40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</row>
    <row r="700" spans="1:59" ht="15">
      <c r="A700" s="65" t="s">
        <v>1309</v>
      </c>
      <c r="B700" s="65" t="s">
        <v>1310</v>
      </c>
      <c r="C700" s="65">
        <v>3.0576</v>
      </c>
      <c r="D700" s="65"/>
      <c r="E700" s="65"/>
      <c r="F700" s="65"/>
      <c r="G700" s="65">
        <f>C700*G4</f>
        <v>83.16672</v>
      </c>
      <c r="H700" s="72" t="s">
        <v>40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</row>
    <row r="701" spans="1:59" ht="15">
      <c r="A701" s="65" t="s">
        <v>1311</v>
      </c>
      <c r="B701" s="65" t="s">
        <v>1312</v>
      </c>
      <c r="C701" s="65">
        <v>3.1616</v>
      </c>
      <c r="D701" s="65"/>
      <c r="E701" s="65"/>
      <c r="F701" s="65"/>
      <c r="G701" s="65">
        <f>C701*G4</f>
        <v>85.99552</v>
      </c>
      <c r="H701" s="72" t="s">
        <v>40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</row>
    <row r="702" spans="1:59" ht="15">
      <c r="A702" s="65" t="s">
        <v>1313</v>
      </c>
      <c r="B702" s="65" t="s">
        <v>1314</v>
      </c>
      <c r="C702" s="65">
        <v>3.3066</v>
      </c>
      <c r="D702" s="65"/>
      <c r="E702" s="65"/>
      <c r="F702" s="65"/>
      <c r="G702" s="65">
        <f>C702*G4</f>
        <v>89.93952</v>
      </c>
      <c r="H702" s="72" t="s">
        <v>40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</row>
    <row r="703" spans="1:59" ht="15">
      <c r="A703" s="65" t="s">
        <v>1315</v>
      </c>
      <c r="B703" s="65" t="s">
        <v>1316</v>
      </c>
      <c r="C703" s="65">
        <v>3.3141</v>
      </c>
      <c r="D703" s="65"/>
      <c r="E703" s="65"/>
      <c r="F703" s="65"/>
      <c r="G703" s="65">
        <f>C703*G4</f>
        <v>90.14352</v>
      </c>
      <c r="H703" s="72" t="s">
        <v>40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</row>
    <row r="704" spans="1:59" ht="15">
      <c r="A704" s="65" t="s">
        <v>1317</v>
      </c>
      <c r="B704" s="65" t="s">
        <v>1318</v>
      </c>
      <c r="C704" s="65">
        <v>3.558</v>
      </c>
      <c r="D704" s="65"/>
      <c r="E704" s="65"/>
      <c r="F704" s="65"/>
      <c r="G704" s="65">
        <f>C704*G4</f>
        <v>96.77759999999999</v>
      </c>
      <c r="H704" s="72" t="s">
        <v>40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</row>
    <row r="705" spans="1:59" ht="15">
      <c r="A705" s="65" t="s">
        <v>1319</v>
      </c>
      <c r="B705" s="65" t="s">
        <v>1320</v>
      </c>
      <c r="C705" s="65">
        <v>3.5354</v>
      </c>
      <c r="D705" s="65"/>
      <c r="E705" s="65"/>
      <c r="F705" s="65"/>
      <c r="G705" s="65">
        <f>C705*G4</f>
        <v>96.16288</v>
      </c>
      <c r="H705" s="72" t="s">
        <v>40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</row>
    <row r="706" spans="1:59" ht="15">
      <c r="A706" s="65" t="s">
        <v>1321</v>
      </c>
      <c r="B706" s="65" t="s">
        <v>1322</v>
      </c>
      <c r="C706" s="65">
        <v>3.3361</v>
      </c>
      <c r="D706" s="65"/>
      <c r="E706" s="65"/>
      <c r="F706" s="65"/>
      <c r="G706" s="65">
        <f>C706*G4</f>
        <v>90.74192</v>
      </c>
      <c r="H706" s="72" t="s">
        <v>40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</row>
    <row r="707" spans="1:59" ht="15">
      <c r="A707" s="65" t="s">
        <v>1323</v>
      </c>
      <c r="B707" s="65" t="s">
        <v>1324</v>
      </c>
      <c r="C707" s="65">
        <v>3.828</v>
      </c>
      <c r="D707" s="65"/>
      <c r="E707" s="65"/>
      <c r="F707" s="65"/>
      <c r="G707" s="65">
        <f>C707*G4</f>
        <v>104.12159999999999</v>
      </c>
      <c r="H707" s="72" t="s">
        <v>40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</row>
    <row r="708" spans="1:59" ht="15">
      <c r="A708" s="65" t="s">
        <v>1325</v>
      </c>
      <c r="B708" s="65" t="s">
        <v>1326</v>
      </c>
      <c r="C708" s="65">
        <v>4.4523</v>
      </c>
      <c r="D708" s="65"/>
      <c r="E708" s="65"/>
      <c r="F708" s="65"/>
      <c r="G708" s="65">
        <f>C708*G4</f>
        <v>121.10256</v>
      </c>
      <c r="H708" s="72" t="s">
        <v>40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</row>
    <row r="709" spans="1:59" ht="15">
      <c r="A709" s="65" t="s">
        <v>1327</v>
      </c>
      <c r="B709" s="65" t="s">
        <v>1328</v>
      </c>
      <c r="C709" s="65">
        <v>4.0191</v>
      </c>
      <c r="D709" s="65"/>
      <c r="E709" s="65"/>
      <c r="F709" s="65"/>
      <c r="G709" s="65">
        <f>C709*G4</f>
        <v>109.31952</v>
      </c>
      <c r="H709" s="72" t="s">
        <v>40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</row>
    <row r="710" spans="1:59" ht="15">
      <c r="A710" s="65" t="s">
        <v>1329</v>
      </c>
      <c r="B710" s="65" t="s">
        <v>1330</v>
      </c>
      <c r="C710" s="65">
        <v>4.4687</v>
      </c>
      <c r="D710" s="65"/>
      <c r="E710" s="65"/>
      <c r="F710" s="65"/>
      <c r="G710" s="65">
        <f>C710*G4</f>
        <v>121.54864</v>
      </c>
      <c r="H710" s="72" t="s">
        <v>40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</row>
    <row r="711" spans="1:59" ht="15">
      <c r="A711" s="65" t="s">
        <v>1331</v>
      </c>
      <c r="B711" s="65" t="s">
        <v>1332</v>
      </c>
      <c r="C711" s="65">
        <v>5.0776</v>
      </c>
      <c r="D711" s="65"/>
      <c r="E711" s="65"/>
      <c r="F711" s="65"/>
      <c r="G711" s="65">
        <f>C711*G4</f>
        <v>138.11072000000001</v>
      </c>
      <c r="H711" s="72" t="s">
        <v>40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</row>
    <row r="712" spans="1:59" ht="15">
      <c r="A712" s="65" t="s">
        <v>1333</v>
      </c>
      <c r="B712" s="65" t="s">
        <v>1334</v>
      </c>
      <c r="C712" s="65">
        <v>6.0301</v>
      </c>
      <c r="D712" s="65"/>
      <c r="E712" s="65"/>
      <c r="F712" s="65"/>
      <c r="G712" s="65">
        <f>C712*G4</f>
        <v>164.01872</v>
      </c>
      <c r="H712" s="72" t="s">
        <v>40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</row>
    <row r="713" spans="1:59" ht="15">
      <c r="A713" s="65" t="s">
        <v>1335</v>
      </c>
      <c r="B713" s="65" t="s">
        <v>1336</v>
      </c>
      <c r="C713" s="65">
        <v>6.991</v>
      </c>
      <c r="D713" s="65"/>
      <c r="E713" s="65"/>
      <c r="F713" s="65"/>
      <c r="G713" s="65">
        <f>C713*G4</f>
        <v>190.15519999999998</v>
      </c>
      <c r="H713" s="72" t="s">
        <v>40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</row>
    <row r="714" spans="1:59" ht="15">
      <c r="A714" s="65" t="s">
        <v>1337</v>
      </c>
      <c r="B714" s="65" t="s">
        <v>1338</v>
      </c>
      <c r="C714" s="65">
        <v>6.5539</v>
      </c>
      <c r="D714" s="65"/>
      <c r="E714" s="65"/>
      <c r="F714" s="65"/>
      <c r="G714" s="65">
        <f>C714*G4</f>
        <v>178.26608</v>
      </c>
      <c r="H714" s="72" t="s">
        <v>40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</row>
    <row r="715" spans="1:59" ht="15">
      <c r="A715" s="65" t="s">
        <v>1339</v>
      </c>
      <c r="B715" s="65" t="s">
        <v>1340</v>
      </c>
      <c r="C715" s="65">
        <v>7.8079</v>
      </c>
      <c r="D715" s="65"/>
      <c r="E715" s="65"/>
      <c r="F715" s="65"/>
      <c r="G715" s="65">
        <f>C715*G4</f>
        <v>212.37488</v>
      </c>
      <c r="H715" s="72" t="s">
        <v>40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</row>
    <row r="716" spans="1:59" ht="15">
      <c r="A716" s="65" t="s">
        <v>1341</v>
      </c>
      <c r="B716" s="65" t="s">
        <v>1342</v>
      </c>
      <c r="C716" s="65">
        <v>11.1607</v>
      </c>
      <c r="D716" s="65"/>
      <c r="E716" s="65"/>
      <c r="F716" s="65"/>
      <c r="G716" s="65">
        <f>C716*G4</f>
        <v>303.57104</v>
      </c>
      <c r="H716" s="72" t="s">
        <v>40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</row>
    <row r="717" spans="1:59" ht="15">
      <c r="A717" s="65" t="s">
        <v>1343</v>
      </c>
      <c r="B717" s="65" t="s">
        <v>1344</v>
      </c>
      <c r="C717" s="65">
        <v>11.749</v>
      </c>
      <c r="D717" s="65"/>
      <c r="E717" s="65"/>
      <c r="F717" s="65"/>
      <c r="G717" s="65">
        <f>C717*G4</f>
        <v>319.57280000000003</v>
      </c>
      <c r="H717" s="72" t="s">
        <v>40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</row>
    <row r="718" spans="1:59" ht="15">
      <c r="A718" s="65" t="s">
        <v>1345</v>
      </c>
      <c r="B718" s="65" t="s">
        <v>1346</v>
      </c>
      <c r="C718" s="65">
        <v>14.424</v>
      </c>
      <c r="D718" s="65"/>
      <c r="E718" s="65"/>
      <c r="F718" s="65"/>
      <c r="G718" s="65">
        <f>C718*G4</f>
        <v>392.33279999999996</v>
      </c>
      <c r="H718" s="72" t="s">
        <v>40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</row>
    <row r="719" spans="1:59" ht="15">
      <c r="A719" s="65" t="s">
        <v>1347</v>
      </c>
      <c r="B719" s="65" t="s">
        <v>1348</v>
      </c>
      <c r="C719" s="65">
        <v>15.6703</v>
      </c>
      <c r="D719" s="65"/>
      <c r="E719" s="65"/>
      <c r="F719" s="65"/>
      <c r="G719" s="65">
        <f>C719*G4</f>
        <v>426.23215999999996</v>
      </c>
      <c r="H719" s="72" t="s">
        <v>40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</row>
    <row r="720" spans="1:59" ht="15">
      <c r="A720" s="65" t="s">
        <v>1349</v>
      </c>
      <c r="B720" s="65" t="s">
        <v>1350</v>
      </c>
      <c r="C720" s="65">
        <v>20.8251</v>
      </c>
      <c r="D720" s="65"/>
      <c r="E720" s="65"/>
      <c r="F720" s="65"/>
      <c r="G720" s="65">
        <f>C720*G4</f>
        <v>566.44272</v>
      </c>
      <c r="H720" s="72" t="s">
        <v>40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</row>
    <row r="721" spans="1:59" ht="15">
      <c r="A721" s="65" t="s">
        <v>1351</v>
      </c>
      <c r="B721" s="65" t="s">
        <v>1352</v>
      </c>
      <c r="C721" s="65">
        <v>23.529</v>
      </c>
      <c r="D721" s="65"/>
      <c r="E721" s="65"/>
      <c r="F721" s="65"/>
      <c r="G721" s="65">
        <f>C721*G4</f>
        <v>639.9888</v>
      </c>
      <c r="H721" s="72" t="s">
        <v>40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</row>
    <row r="722" spans="1:59" ht="15">
      <c r="A722" s="65" t="s">
        <v>1353</v>
      </c>
      <c r="B722" s="65" t="s">
        <v>1354</v>
      </c>
      <c r="C722" s="65">
        <v>47.982</v>
      </c>
      <c r="D722" s="65"/>
      <c r="E722" s="65"/>
      <c r="F722" s="65"/>
      <c r="G722" s="65">
        <f>C722*$G$4</f>
        <v>1305.1104</v>
      </c>
      <c r="H722" s="72" t="s">
        <v>40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</row>
    <row r="723" spans="1:59" ht="15">
      <c r="A723" s="65" t="s">
        <v>1355</v>
      </c>
      <c r="B723" s="65" t="s">
        <v>1356</v>
      </c>
      <c r="C723" s="65">
        <v>50.798</v>
      </c>
      <c r="D723" s="65"/>
      <c r="E723" s="65"/>
      <c r="F723" s="65"/>
      <c r="G723" s="65">
        <f>C723*G4</f>
        <v>1381.7056</v>
      </c>
      <c r="H723" s="72" t="s">
        <v>40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</row>
    <row r="724" spans="1:60" ht="13.5" customHeight="1">
      <c r="A724" s="109" t="s">
        <v>1357</v>
      </c>
      <c r="B724" s="109"/>
      <c r="C724" s="109"/>
      <c r="D724" s="109"/>
      <c r="E724" s="109"/>
      <c r="F724" s="109"/>
      <c r="G724" s="109"/>
      <c r="H724" s="109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</row>
    <row r="725" spans="1:60" ht="15">
      <c r="A725" s="65"/>
      <c r="B725" s="65" t="s">
        <v>1358</v>
      </c>
      <c r="C725" s="65"/>
      <c r="D725" s="65"/>
      <c r="E725" s="65"/>
      <c r="F725" s="65"/>
      <c r="G725" s="65"/>
      <c r="H725" s="110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</row>
    <row r="726" spans="1:60" ht="15">
      <c r="A726" s="65" t="s">
        <v>1359</v>
      </c>
      <c r="B726" s="65" t="s">
        <v>1360</v>
      </c>
      <c r="C726" s="65">
        <v>1.8811</v>
      </c>
      <c r="D726" s="65"/>
      <c r="E726" s="65"/>
      <c r="F726" s="65"/>
      <c r="G726" s="65">
        <f>C726*$G$4</f>
        <v>51.16592</v>
      </c>
      <c r="H726" s="110" t="s">
        <v>40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</row>
    <row r="727" spans="1:60" ht="15">
      <c r="A727" s="65" t="s">
        <v>1361</v>
      </c>
      <c r="B727" s="65" t="s">
        <v>1362</v>
      </c>
      <c r="C727" s="65">
        <v>2.0805</v>
      </c>
      <c r="D727" s="65"/>
      <c r="E727" s="65"/>
      <c r="F727" s="65"/>
      <c r="G727" s="65">
        <f aca="true" t="shared" si="1" ref="G727:G742">C727*$G$4</f>
        <v>56.58959999999999</v>
      </c>
      <c r="H727" s="110" t="s">
        <v>40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</row>
    <row r="728" spans="1:60" ht="15">
      <c r="A728" s="65" t="s">
        <v>1363</v>
      </c>
      <c r="B728" s="65" t="s">
        <v>1364</v>
      </c>
      <c r="C728" s="65">
        <v>3.2392</v>
      </c>
      <c r="D728" s="65"/>
      <c r="E728" s="65"/>
      <c r="F728" s="65"/>
      <c r="G728" s="65">
        <f t="shared" si="1"/>
        <v>88.10624</v>
      </c>
      <c r="H728" s="110" t="s">
        <v>40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</row>
    <row r="729" spans="1:60" ht="15">
      <c r="A729" s="65" t="s">
        <v>1365</v>
      </c>
      <c r="B729" s="65" t="s">
        <v>1366</v>
      </c>
      <c r="C729" s="65">
        <v>5.0316</v>
      </c>
      <c r="D729" s="65"/>
      <c r="E729" s="65"/>
      <c r="F729" s="65"/>
      <c r="G729" s="65">
        <f t="shared" si="1"/>
        <v>136.85952</v>
      </c>
      <c r="H729" s="110" t="s">
        <v>40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</row>
    <row r="730" spans="1:60" ht="15">
      <c r="A730" s="65" t="s">
        <v>1367</v>
      </c>
      <c r="B730" s="65" t="s">
        <v>1368</v>
      </c>
      <c r="C730" s="65">
        <v>7.1954</v>
      </c>
      <c r="D730" s="65"/>
      <c r="E730" s="65"/>
      <c r="F730" s="65"/>
      <c r="G730" s="65">
        <f t="shared" si="1"/>
        <v>195.71488</v>
      </c>
      <c r="H730" s="110" t="s">
        <v>40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</row>
    <row r="731" spans="1:60" ht="15">
      <c r="A731" s="65"/>
      <c r="B731" s="65" t="s">
        <v>1369</v>
      </c>
      <c r="C731" s="65"/>
      <c r="D731" s="65"/>
      <c r="E731" s="65"/>
      <c r="F731" s="65"/>
      <c r="G731" s="65">
        <f t="shared" si="1"/>
        <v>0</v>
      </c>
      <c r="H731" s="110" t="s">
        <v>40</v>
      </c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</row>
    <row r="732" spans="1:60" ht="15">
      <c r="A732" s="65" t="s">
        <v>1370</v>
      </c>
      <c r="B732" s="65" t="s">
        <v>1371</v>
      </c>
      <c r="C732" s="65">
        <v>1.7128</v>
      </c>
      <c r="D732" s="65"/>
      <c r="E732" s="65"/>
      <c r="F732" s="65"/>
      <c r="G732" s="65">
        <f t="shared" si="1"/>
        <v>46.58816</v>
      </c>
      <c r="H732" s="110" t="s">
        <v>40</v>
      </c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</row>
    <row r="733" spans="1:60" ht="15">
      <c r="A733" s="65" t="s">
        <v>1372</v>
      </c>
      <c r="B733" s="65" t="s">
        <v>1373</v>
      </c>
      <c r="C733" s="65">
        <v>2.0244</v>
      </c>
      <c r="D733" s="65"/>
      <c r="E733" s="65"/>
      <c r="F733" s="65"/>
      <c r="G733" s="65">
        <f t="shared" si="1"/>
        <v>55.06368</v>
      </c>
      <c r="H733" s="110" t="s">
        <v>40</v>
      </c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</row>
    <row r="734" spans="1:60" ht="15">
      <c r="A734" s="65" t="s">
        <v>1374</v>
      </c>
      <c r="B734" s="65" t="s">
        <v>1375</v>
      </c>
      <c r="C734" s="65">
        <v>3.2172</v>
      </c>
      <c r="D734" s="65"/>
      <c r="E734" s="65"/>
      <c r="F734" s="65"/>
      <c r="G734" s="65">
        <f t="shared" si="1"/>
        <v>87.50784</v>
      </c>
      <c r="H734" s="110" t="s">
        <v>40</v>
      </c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</row>
    <row r="735" spans="1:60" ht="15">
      <c r="A735" s="65" t="s">
        <v>1376</v>
      </c>
      <c r="B735" s="65" t="s">
        <v>1377</v>
      </c>
      <c r="C735" s="65">
        <v>4.1516</v>
      </c>
      <c r="D735" s="65"/>
      <c r="E735" s="65"/>
      <c r="F735" s="65"/>
      <c r="G735" s="65">
        <f t="shared" si="1"/>
        <v>112.92352</v>
      </c>
      <c r="H735" s="110" t="s">
        <v>40</v>
      </c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</row>
    <row r="736" spans="1:60" ht="15">
      <c r="A736" s="65" t="s">
        <v>1378</v>
      </c>
      <c r="B736" s="65" t="s">
        <v>1379</v>
      </c>
      <c r="C736" s="65">
        <v>7.037</v>
      </c>
      <c r="D736" s="65"/>
      <c r="E736" s="65"/>
      <c r="F736" s="65"/>
      <c r="G736" s="65">
        <f t="shared" si="1"/>
        <v>191.4064</v>
      </c>
      <c r="H736" s="110" t="s">
        <v>40</v>
      </c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</row>
    <row r="737" spans="1:60" ht="15">
      <c r="A737" s="65"/>
      <c r="B737" s="65" t="s">
        <v>1380</v>
      </c>
      <c r="C737" s="65"/>
      <c r="D737" s="65"/>
      <c r="E737" s="65"/>
      <c r="F737" s="65"/>
      <c r="G737" s="65">
        <f t="shared" si="1"/>
        <v>0</v>
      </c>
      <c r="H737" s="110" t="s">
        <v>40</v>
      </c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</row>
    <row r="738" spans="1:60" ht="15">
      <c r="A738" s="65" t="s">
        <v>1381</v>
      </c>
      <c r="B738" s="65" t="s">
        <v>1382</v>
      </c>
      <c r="C738" s="65">
        <v>2.1242</v>
      </c>
      <c r="D738" s="65"/>
      <c r="E738" s="65"/>
      <c r="F738" s="65"/>
      <c r="G738" s="65">
        <f t="shared" si="1"/>
        <v>57.778240000000004</v>
      </c>
      <c r="H738" s="110" t="s">
        <v>40</v>
      </c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</row>
    <row r="739" spans="1:60" ht="15">
      <c r="A739" s="65" t="s">
        <v>1383</v>
      </c>
      <c r="B739" s="65" t="s">
        <v>1384</v>
      </c>
      <c r="C739" s="65">
        <v>2.3423</v>
      </c>
      <c r="D739" s="65"/>
      <c r="E739" s="65"/>
      <c r="F739" s="65"/>
      <c r="G739" s="65">
        <f t="shared" si="1"/>
        <v>63.710559999999994</v>
      </c>
      <c r="H739" s="110" t="s">
        <v>40</v>
      </c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</row>
    <row r="740" spans="1:60" ht="15">
      <c r="A740" s="65" t="s">
        <v>1385</v>
      </c>
      <c r="B740" s="65" t="s">
        <v>1386</v>
      </c>
      <c r="C740" s="65">
        <v>3.5912</v>
      </c>
      <c r="D740" s="65"/>
      <c r="E740" s="65"/>
      <c r="F740" s="65"/>
      <c r="G740" s="65">
        <f t="shared" si="1"/>
        <v>97.68064</v>
      </c>
      <c r="H740" s="110" t="s">
        <v>40</v>
      </c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</row>
    <row r="741" spans="1:60" ht="15">
      <c r="A741" s="65" t="s">
        <v>1387</v>
      </c>
      <c r="B741" s="65" t="s">
        <v>1388</v>
      </c>
      <c r="C741" s="65">
        <v>5.2626</v>
      </c>
      <c r="D741" s="65"/>
      <c r="E741" s="65"/>
      <c r="F741" s="65"/>
      <c r="G741" s="65">
        <f t="shared" si="1"/>
        <v>143.14272</v>
      </c>
      <c r="H741" s="110" t="s">
        <v>40</v>
      </c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</row>
    <row r="742" spans="1:60" ht="15">
      <c r="A742" s="65" t="s">
        <v>1389</v>
      </c>
      <c r="B742" s="65" t="s">
        <v>1390</v>
      </c>
      <c r="C742" s="65">
        <v>8.258</v>
      </c>
      <c r="D742" s="65"/>
      <c r="E742" s="65"/>
      <c r="F742" s="65"/>
      <c r="G742" s="65">
        <f t="shared" si="1"/>
        <v>224.61759999999998</v>
      </c>
      <c r="H742" s="110" t="s">
        <v>40</v>
      </c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</row>
    <row r="743" spans="1:8" s="20" customFormat="1" ht="15">
      <c r="A743" s="65"/>
      <c r="B743" s="65"/>
      <c r="C743" s="65"/>
      <c r="D743" s="65"/>
      <c r="E743" s="65"/>
      <c r="F743" s="65"/>
      <c r="G743" s="65"/>
      <c r="H743" s="110"/>
    </row>
    <row r="744" spans="2:7" s="20" customFormat="1" ht="15">
      <c r="B744" s="111">
        <f ca="1">NOW()</f>
        <v>42415.42473668981</v>
      </c>
      <c r="C744" s="112"/>
      <c r="G744" s="113"/>
    </row>
    <row r="745" spans="1:7" ht="12.75">
      <c r="A745" s="114" t="s">
        <v>1391</v>
      </c>
      <c r="B745" s="114"/>
      <c r="C745" s="114"/>
      <c r="D745" s="114"/>
      <c r="E745" s="114"/>
      <c r="F745" s="114"/>
      <c r="G745" s="115"/>
    </row>
  </sheetData>
  <sheetProtection selectLockedCells="1" selectUnlockedCells="1"/>
  <mergeCells count="40">
    <mergeCell ref="A1:B1"/>
    <mergeCell ref="C1:H1"/>
    <mergeCell ref="A2:H2"/>
    <mergeCell ref="A5:F5"/>
    <mergeCell ref="A18:F18"/>
    <mergeCell ref="A21:F21"/>
    <mergeCell ref="A26:F26"/>
    <mergeCell ref="A45:F45"/>
    <mergeCell ref="A56:F56"/>
    <mergeCell ref="A60:F60"/>
    <mergeCell ref="A68:F68"/>
    <mergeCell ref="A164:F164"/>
    <mergeCell ref="A197:F197"/>
    <mergeCell ref="A214:F214"/>
    <mergeCell ref="A316:F316"/>
    <mergeCell ref="A341:D341"/>
    <mergeCell ref="A363:F363"/>
    <mergeCell ref="A384:F384"/>
    <mergeCell ref="A409:F409"/>
    <mergeCell ref="A429:F429"/>
    <mergeCell ref="A454:F454"/>
    <mergeCell ref="A464:F464"/>
    <mergeCell ref="A469:F469"/>
    <mergeCell ref="A477:F477"/>
    <mergeCell ref="A479:F479"/>
    <mergeCell ref="A488:F488"/>
    <mergeCell ref="A494:F494"/>
    <mergeCell ref="A509:G509"/>
    <mergeCell ref="A529:F529"/>
    <mergeCell ref="A573:F573"/>
    <mergeCell ref="A588:F588"/>
    <mergeCell ref="A623:F623"/>
    <mergeCell ref="A641:F641"/>
    <mergeCell ref="A648:F648"/>
    <mergeCell ref="A656:F656"/>
    <mergeCell ref="A669:F669"/>
    <mergeCell ref="A684:F684"/>
    <mergeCell ref="A695:G695"/>
    <mergeCell ref="A724:H724"/>
    <mergeCell ref="A745:F745"/>
  </mergeCells>
  <printOptions/>
  <pageMargins left="0.25" right="0.25" top="0.75" bottom="0.75" header="0.5118055555555555" footer="0.5118055555555555"/>
  <pageSetup horizontalDpi="300" verticalDpi="300" orientation="portrait" scale="53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 Сотников</dc:creator>
  <cp:keywords/>
  <dc:description/>
  <cp:lastModifiedBy/>
  <cp:lastPrinted>2015-06-19T06:39:29Z</cp:lastPrinted>
  <dcterms:created xsi:type="dcterms:W3CDTF">2012-08-01T09:04:24Z</dcterms:created>
  <dcterms:modified xsi:type="dcterms:W3CDTF">2016-02-15T08:11:37Z</dcterms:modified>
  <cp:category/>
  <cp:version/>
  <cp:contentType/>
  <cp:contentStatus/>
  <cp:revision>1</cp:revision>
</cp:coreProperties>
</file>