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80" windowHeight="11700" activeTab="0"/>
  </bookViews>
  <sheets>
    <sheet name="Прайc лист KTS" sheetId="1" r:id="rId1"/>
    <sheet name="Полки Стойки Профиля" sheetId="2" r:id="rId2"/>
    <sheet name="Лотки кабельные" sheetId="3" r:id="rId3"/>
    <sheet name="Проволочные лотки" sheetId="4" r:id="rId4"/>
    <sheet name="Кабельростры" sheetId="5" r:id="rId5"/>
  </sheets>
  <externalReferences>
    <externalReference r:id="rId8"/>
  </externalReferences>
  <definedNames/>
  <calcPr fullCalcOnLoad="1"/>
</workbook>
</file>

<file path=xl/sharedStrings.xml><?xml version="1.0" encoding="utf-8"?>
<sst xmlns="http://schemas.openxmlformats.org/spreadsheetml/2006/main" count="872" uniqueCount="536">
  <si>
    <t>Быстрый переход к интересующей продукции</t>
  </si>
  <si>
    <t>Наведите кусор на выбранную позицию и щелкните левой кнопкой мыши для быстрого перехода</t>
  </si>
  <si>
    <t>Прайс на кабеленесущие системы KTS от OBO Bettermann</t>
  </si>
  <si>
    <t>Монтажные системы</t>
  </si>
  <si>
    <t>рисунок</t>
  </si>
  <si>
    <t>код</t>
  </si>
  <si>
    <t>тип</t>
  </si>
  <si>
    <t>наименование</t>
  </si>
  <si>
    <t>упаковка</t>
  </si>
  <si>
    <t>цена грн с НДС/шт</t>
  </si>
  <si>
    <t>Настенный/опорный кронштейн, 1,2кН</t>
  </si>
  <si>
    <t>MWA 12/11</t>
  </si>
  <si>
    <t>MWA 12/21</t>
  </si>
  <si>
    <t>MWA 12/31</t>
  </si>
  <si>
    <t>30шт</t>
  </si>
  <si>
    <t>Полка кабельна 110 мм оц. сталь</t>
  </si>
  <si>
    <t>Полка кабельна 210 мм оц. сталь</t>
  </si>
  <si>
    <t>Полка кабельна 310 мм оц. сталь</t>
  </si>
  <si>
    <t>AW 30/11</t>
  </si>
  <si>
    <t>AW 30/16</t>
  </si>
  <si>
    <t>AW 30/21</t>
  </si>
  <si>
    <t>AW 30/26</t>
  </si>
  <si>
    <t>AW 30/31</t>
  </si>
  <si>
    <t>AW 30/41</t>
  </si>
  <si>
    <t>AW 30/51</t>
  </si>
  <si>
    <t>AW 30/61</t>
  </si>
  <si>
    <t>AW 30/71</t>
  </si>
  <si>
    <t>AW 30/56</t>
  </si>
  <si>
    <t>25шт</t>
  </si>
  <si>
    <t>20шт</t>
  </si>
  <si>
    <t>10шт</t>
  </si>
  <si>
    <t>Полка настін-стоєчна 3,0 кН 110 мм</t>
  </si>
  <si>
    <t>Полка настін-стоєчна 3,0 кН 160 мм</t>
  </si>
  <si>
    <t xml:space="preserve">Полка настін-стоєчна 3,0 кН 210 мм </t>
  </si>
  <si>
    <t>Полка настін-стоєчна 3,0 кН 260 мм</t>
  </si>
  <si>
    <t>Полка настін-стоєчна 3,0 кН 310 мм</t>
  </si>
  <si>
    <t>Полка настін-стоєчна 3,0 кН 410 мм</t>
  </si>
  <si>
    <t>Полка настін-стоєчна 3,0 кН 510 мм</t>
  </si>
  <si>
    <t>Полка настін-стоєчна 3,0 кН 610 мм</t>
  </si>
  <si>
    <t>Полка настін-стоєчна 3,0 кН 710 мм</t>
  </si>
  <si>
    <t>Полка настін-стоєчна 3,0 кН 560 мм</t>
  </si>
  <si>
    <t>US 3 K/20</t>
  </si>
  <si>
    <t>US 3 K/30</t>
  </si>
  <si>
    <t>US 3 K/40</t>
  </si>
  <si>
    <t>US 3 K/50</t>
  </si>
  <si>
    <t>US 3 K/60</t>
  </si>
  <si>
    <t>US 3 K/70</t>
  </si>
  <si>
    <t>US 3 K/80</t>
  </si>
  <si>
    <t>US 3 K/90</t>
  </si>
  <si>
    <t>US 3 K/100</t>
  </si>
  <si>
    <t>US 3 K/110</t>
  </si>
  <si>
    <t>US 3 K/120</t>
  </si>
  <si>
    <t>Подвесная стойка 50х30</t>
  </si>
  <si>
    <t>Стойка п/швелер з оголовн. 200 мм FT</t>
  </si>
  <si>
    <t>Стойка п/швелер з оголовн. 300 мм FT</t>
  </si>
  <si>
    <t>Стойка п/швелер з оголовн. 400 мм FT</t>
  </si>
  <si>
    <t>Стойка п/швелер з оголовн. 500 мм FT</t>
  </si>
  <si>
    <t>Стойка п/швелер з оголовн. 600 мм FT</t>
  </si>
  <si>
    <t>Стойка п/швелер з оголовн. 700 мм FT</t>
  </si>
  <si>
    <t>Стойка п/швелер з оголовн. 800 мм FT</t>
  </si>
  <si>
    <t>Стойка п/швелер з оголовн. 900 мм FT</t>
  </si>
  <si>
    <t>Стойка п/швелер з оголовн. 100 мм FT</t>
  </si>
  <si>
    <t>Стойка п/швелер з оголовн. 1100 мм FT</t>
  </si>
  <si>
    <t>Стойка п/швелер з оголовн. 1200 мм FT</t>
  </si>
  <si>
    <t>4шт</t>
  </si>
  <si>
    <t>Подвесная стойка 50х50</t>
  </si>
  <si>
    <t>US 5 K/20</t>
  </si>
  <si>
    <t>US 5 K/30</t>
  </si>
  <si>
    <t>US 5 K/40</t>
  </si>
  <si>
    <t>US 5 K/50</t>
  </si>
  <si>
    <t>US 5 K/60</t>
  </si>
  <si>
    <t>US 5 K/70</t>
  </si>
  <si>
    <t>US 5 K/80</t>
  </si>
  <si>
    <t>US 5 K/90</t>
  </si>
  <si>
    <t>US 5 K/100</t>
  </si>
  <si>
    <t>US 5 K/110</t>
  </si>
  <si>
    <t>US 5 K/120</t>
  </si>
  <si>
    <t>Стойка каб.перфошвел. 50х50+огол. L=300 мм FT</t>
  </si>
  <si>
    <t>Стойка каб.перфошвел. 50х50+огол. L=200 мм FT</t>
  </si>
  <si>
    <t>Стойка каб.перфошвел. 50х50+огол. L=400 мм FT</t>
  </si>
  <si>
    <t>Стойка каб.перфошвел. 50х50+огол. L=500 мм FT</t>
  </si>
  <si>
    <t>Стойка каб.перфошвел. 50х50+огол. L=600 мм FT</t>
  </si>
  <si>
    <t>Стойка каб.перфошвел. 50х50+огол. L=700 мм FT</t>
  </si>
  <si>
    <t>Стойка каб.перфошвел. 50х50+огол. L=800 мм FT</t>
  </si>
  <si>
    <t>Стойка каб.перфошвел. 50х50+огол. L=900 мм FT</t>
  </si>
  <si>
    <t>Стойка каб.перфошвел. 50х50+огол. L=1000 мм FT</t>
  </si>
  <si>
    <t>Стойка каб.перфошвел. 50х50+огол. L=1100 мм FT</t>
  </si>
  <si>
    <t>Стойка каб.перфошвел. 50х50+огол. L=1200 мм FT</t>
  </si>
  <si>
    <t>1шт</t>
  </si>
  <si>
    <t>Стойка</t>
  </si>
  <si>
    <t>US 3/200</t>
  </si>
  <si>
    <t>Перфошвелер 50x30x2000 мм FS</t>
  </si>
  <si>
    <t>US 5/300</t>
  </si>
  <si>
    <t>Перфошвелер 50x50x3000 мм FT</t>
  </si>
  <si>
    <t>Профильная С-шина</t>
  </si>
  <si>
    <t>Шина перф. 20x8/ паз 11мм, материал 0,8мм, 2000мм отламывается через 10см, FS</t>
  </si>
  <si>
    <t>20м</t>
  </si>
  <si>
    <t>Шина перф.35х18/паз17, материал 1,25мм, 2000мм, FS</t>
  </si>
  <si>
    <t>1268 S</t>
  </si>
  <si>
    <t>Шина перф.35х18/паз17, материал 1,75мм, 2000мм, FS</t>
  </si>
  <si>
    <t>Потолочная скоба TP</t>
  </si>
  <si>
    <t>TPD/145</t>
  </si>
  <si>
    <t>TPD/245</t>
  </si>
  <si>
    <t>TPD/345</t>
  </si>
  <si>
    <t>Полка до стелі 145 мм, 1,3кН оц.</t>
  </si>
  <si>
    <t>Полка до стелі 245 мм, 0,8кН оц.</t>
  </si>
  <si>
    <t>Полка до стелі 345 мм, 0,5кН оц.</t>
  </si>
  <si>
    <t>6шт</t>
  </si>
  <si>
    <t>5шт</t>
  </si>
  <si>
    <t>Универсальные системы</t>
  </si>
  <si>
    <t>Підвіс трапецієвидний до профнастилу</t>
  </si>
  <si>
    <t>50шт</t>
  </si>
  <si>
    <t>DBL 50/100</t>
  </si>
  <si>
    <t>DBL 50/150</t>
  </si>
  <si>
    <t>DBL 50/200</t>
  </si>
  <si>
    <t>DBL 50/300</t>
  </si>
  <si>
    <t>DBL 50/400</t>
  </si>
  <si>
    <t>DBL 50/500</t>
  </si>
  <si>
    <t>DBL 50/600</t>
  </si>
  <si>
    <t>Скоба опорна лотка 50/100/30 FS</t>
  </si>
  <si>
    <t>Скоба опорна лотка 50/150/30 FS</t>
  </si>
  <si>
    <t>Скоба опорна лотка 50/200/30 FS</t>
  </si>
  <si>
    <t>Скоба опорна лотка 50/400/30 FS</t>
  </si>
  <si>
    <t>Скоба опорна лотка 50/300/30 FS</t>
  </si>
  <si>
    <t>Скоба опорна лотка 50/500/30 FS</t>
  </si>
  <si>
    <t>Скоба опорна лотка 50/600/30 FS</t>
  </si>
  <si>
    <t>Болтовые крепления</t>
  </si>
  <si>
    <t>FRSB 6x12</t>
  </si>
  <si>
    <t xml:space="preserve">Болт грибов. головк. М6+гайка+шайба </t>
  </si>
  <si>
    <t>100шт</t>
  </si>
  <si>
    <t>FRSB 6x20</t>
  </si>
  <si>
    <t>Болт грибов. головк. М 6х20+гайка+шайба</t>
  </si>
  <si>
    <t>SKS 10x80</t>
  </si>
  <si>
    <t>Набір кріпл. полка-стойка M10х80 гарячецинк.</t>
  </si>
  <si>
    <t>DSK 25</t>
  </si>
  <si>
    <t>DSK 45</t>
  </si>
  <si>
    <t>Розпорка кріпл. полки 40 мм для US3 FT</t>
  </si>
  <si>
    <t>Розпорка кріпл. полки 80 мм для US5  FT</t>
  </si>
  <si>
    <t>Системы дюбелей</t>
  </si>
  <si>
    <t>FAZ II 8/10GS</t>
  </si>
  <si>
    <t>FAZ II 8/30 GS</t>
  </si>
  <si>
    <t>FAZ II 10/10GS</t>
  </si>
  <si>
    <t xml:space="preserve">Анкер у бетон FAZ М8х10, 2,4кН велика шайба </t>
  </si>
  <si>
    <t xml:space="preserve">Анкер у бетон FAZ М8х30, 2,4кН велика шайба </t>
  </si>
  <si>
    <t xml:space="preserve">Анкер у бетон FAZ М10х10, 4,3кН велика шайба </t>
  </si>
  <si>
    <t>Полки Стойки Профиля</t>
  </si>
  <si>
    <t>Настенный/опорный кронштейн, 3,0кН</t>
  </si>
  <si>
    <t>Кабельные лотки</t>
  </si>
  <si>
    <t>6м</t>
  </si>
  <si>
    <t>Лоток каб. типу RKS 60х150х3000, 0,75мм+з'єднувач</t>
  </si>
  <si>
    <t>Лоток каб. типу RKS 60х200х3000, 0,75мм+з'єднувач</t>
  </si>
  <si>
    <t>Лоток каб. типу RKS 60х300х3000, 0,75мм+з'єднувач</t>
  </si>
  <si>
    <t>Лоток каб. типу RKS 60х100х3000, 0,75мм+з'єднувач</t>
  </si>
  <si>
    <t>Лоток каб. типу RKS 60х400х3000, 0,9мм+з'єднувач</t>
  </si>
  <si>
    <t>Лоток каб. типу RKS 60х500х3000, 0,9мм+з'єднувач</t>
  </si>
  <si>
    <t>Лоток каб. типу RKS 60х600х3000, 0,9мм+з'єднувач</t>
  </si>
  <si>
    <t>цена грн с НДС/м/шт</t>
  </si>
  <si>
    <t>RKS 305</t>
  </si>
  <si>
    <t>Лоток каб. типу RKS 35х50х3000, 0,75мм+з'єднувач</t>
  </si>
  <si>
    <t>Лоток каб. типу RKS 35х100х3000, 0,75мм+з'єднувач</t>
  </si>
  <si>
    <t>Лоток каб. типу RKS 35х200х3000, 0,75мм+з'єднувач</t>
  </si>
  <si>
    <t>Лоток каб. типу RKS 35х300х3000, 0,75мм+з'єднувач</t>
  </si>
  <si>
    <t>12м</t>
  </si>
  <si>
    <t>Лотки кабельные перфорированные Н=35мм, 1,0кН/м между полками 1,5м</t>
  </si>
  <si>
    <t>Лотки кабельные перфорированные Н=60мм, 1,1кН/м между полками 1,5м</t>
  </si>
  <si>
    <t>Крышка лотка кабельного</t>
  </si>
  <si>
    <t>DRL/050FS</t>
  </si>
  <si>
    <t>DRL/100FS</t>
  </si>
  <si>
    <t>DRL/150FS</t>
  </si>
  <si>
    <t>DRL/200FS</t>
  </si>
  <si>
    <t>DRL/300FS</t>
  </si>
  <si>
    <t>DRL/400FS</t>
  </si>
  <si>
    <t>DRL/500FS</t>
  </si>
  <si>
    <t>DRL/600FS</t>
  </si>
  <si>
    <t>42м</t>
  </si>
  <si>
    <t>Кришка лотка кабельного з завеpтками 50х3000, 0,75мм</t>
  </si>
  <si>
    <t>Кришка лотка кабельного  з завеpтками 100х3000, 0,75мм</t>
  </si>
  <si>
    <t>Кришка лотка кабельного  з завеpтками 150х3000, 0,75мм</t>
  </si>
  <si>
    <t>Кришка лотка кабельного  з завеpтками 500х3000, 1,25мм</t>
  </si>
  <si>
    <t>Кришка лотка кабельного  з завеpтками 600х3000, 1,25мм</t>
  </si>
  <si>
    <t>Кришка лотка кабельного  з завеpтками 200х3000, 1,00мм</t>
  </si>
  <si>
    <t>Кришка лотка кабельного  з завеpтками 300х3000, 1,00мм</t>
  </si>
  <si>
    <t>Кришка лотка кабельного  з завеpтками 400х3000, 1,00мм</t>
  </si>
  <si>
    <t>Аксессуары</t>
  </si>
  <si>
    <t>RB 90 310</t>
  </si>
  <si>
    <t>RB 90 315</t>
  </si>
  <si>
    <t>RB 90 320</t>
  </si>
  <si>
    <t>RB 90 330</t>
  </si>
  <si>
    <t>Прям. кут лотка+соединтетели WKV 35х100 мм FS</t>
  </si>
  <si>
    <t>Угол горизонтальный 90° лотка Н=35мм</t>
  </si>
  <si>
    <t>Прям. кут лотка+соединтетели WKV 35х150 мм FS</t>
  </si>
  <si>
    <t>Прям. кут лотка+соединтетели WKV 35х200 мм FS</t>
  </si>
  <si>
    <t>Прям. кут лотка+соединтетели WKV 35х300 мм FS</t>
  </si>
  <si>
    <t>Угол горизонтальный 90° лотка Н=60мм</t>
  </si>
  <si>
    <t>RB 90 610</t>
  </si>
  <si>
    <t>RB 90 620</t>
  </si>
  <si>
    <t>RB 90 630</t>
  </si>
  <si>
    <t>RB 90 640</t>
  </si>
  <si>
    <t>RB 90 650</t>
  </si>
  <si>
    <t>RB 90 660</t>
  </si>
  <si>
    <t>Прям. кут лотка+соединтетели WKV 60х100 мм FS</t>
  </si>
  <si>
    <t>Прям. кут лотка+соединтетели WKV 60х200 мм FS</t>
  </si>
  <si>
    <t>Прям. кут лотка+соединтетели WKV 60х300 мм FS</t>
  </si>
  <si>
    <t>Прям. кут лотка+соединтетели WKV 60х400 мм FS</t>
  </si>
  <si>
    <t>Прям. кут лотка+соединтетели WKV 60х500 мм FS</t>
  </si>
  <si>
    <t>Прям. кут лотка+соединтетели WKV60х600 мм FS</t>
  </si>
  <si>
    <t>Лотки кабельные не перфорированные Н=60мм, 1,5кН/м между полками 1,5м</t>
  </si>
  <si>
    <t>MKSU 610</t>
  </si>
  <si>
    <t>MKSU 615</t>
  </si>
  <si>
    <t>MKSU 620</t>
  </si>
  <si>
    <t>MKSU 630</t>
  </si>
  <si>
    <t>MKSU 640</t>
  </si>
  <si>
    <t>Лоток каб. неперф MKS 60х100х3000, 1,0мм</t>
  </si>
  <si>
    <t>Лоток каб. неперф MKS  60х150х3000, 1,0мм</t>
  </si>
  <si>
    <t>Лоток каб. неперф MKS  60х200х3000, 1,0мм</t>
  </si>
  <si>
    <t>Лоток каб. неперф MKS  60х300х3000, 1,0мм</t>
  </si>
  <si>
    <t>Лоток каб. неперф MKS  60х400х3000, 1,0мм</t>
  </si>
  <si>
    <t>Крышка угола горизонтального 90°</t>
  </si>
  <si>
    <t>DFB 90/100</t>
  </si>
  <si>
    <t>DFB 90/150</t>
  </si>
  <si>
    <t>DFB 90/200</t>
  </si>
  <si>
    <t>DFB 90/300</t>
  </si>
  <si>
    <t>DFB 90/400</t>
  </si>
  <si>
    <t>DFB 90/500</t>
  </si>
  <si>
    <t>DFB 90/600</t>
  </si>
  <si>
    <t>Кришка пр. кут лотка з завеpтками 100 мм FS</t>
  </si>
  <si>
    <t xml:space="preserve">Кришка пр. кут лотка з завеpтками150 мм FS </t>
  </si>
  <si>
    <t>Кришка пр. кут лотка з завеpтками 200 мм FS</t>
  </si>
  <si>
    <t xml:space="preserve">Кришка пр. кут лотка з завеpтками 300 мм FS </t>
  </si>
  <si>
    <t xml:space="preserve">Кришка пр. кут лотка з завеpтками 400 мм FS </t>
  </si>
  <si>
    <t xml:space="preserve">Кришка пр. кут лотка з завеpтками 500 мм FS </t>
  </si>
  <si>
    <t xml:space="preserve">Кришка пр. кут лотка з завеpтками 600 мм FS </t>
  </si>
  <si>
    <t>Т-образное соединение лотка Н=35мм</t>
  </si>
  <si>
    <t>RAA 305</t>
  </si>
  <si>
    <t>RAA 310</t>
  </si>
  <si>
    <t>RAA 320</t>
  </si>
  <si>
    <t>RAA 330</t>
  </si>
  <si>
    <t>Т-відгалуж. лотка каб. 35х50+соединитель</t>
  </si>
  <si>
    <t>Т-відгалуж. лотка каб. 35х100+соединитель</t>
  </si>
  <si>
    <t>Т-відгалуж. лотка каб. 35х200+соединитель</t>
  </si>
  <si>
    <t>Т-відгалуж. лотка каб. 35х300+соединитель</t>
  </si>
  <si>
    <t>Т-образное соединение лотка Н=60мм</t>
  </si>
  <si>
    <t>RAA 610</t>
  </si>
  <si>
    <t>RAA 615</t>
  </si>
  <si>
    <t>RAA 620</t>
  </si>
  <si>
    <t>RAA 630</t>
  </si>
  <si>
    <t>RAA 640</t>
  </si>
  <si>
    <t>RAA 650</t>
  </si>
  <si>
    <t>RAA 660</t>
  </si>
  <si>
    <t>Т-відгалуж. лотка каб. 60х100+соединитель</t>
  </si>
  <si>
    <t>Т-відгалуж. лотка каб. 60х150+соединитель</t>
  </si>
  <si>
    <t>Т-відгалуж. лотка каб. 60х200+соединитель</t>
  </si>
  <si>
    <t>Т-відгалуж. лотка каб. 60х300+соединитель</t>
  </si>
  <si>
    <t>Т-відгал. вбудов. лотка 60х400 мм</t>
  </si>
  <si>
    <t>Т-відгал. вбудов. лотка 60х500 мм</t>
  </si>
  <si>
    <t>Т-відгал. вбудов. лотка 60х600 мм</t>
  </si>
  <si>
    <t>Крышка Т-образного соединения лотка</t>
  </si>
  <si>
    <t>DFAA/100</t>
  </si>
  <si>
    <t>DFAA/150</t>
  </si>
  <si>
    <t>DFAA/200</t>
  </si>
  <si>
    <t>DFAA/300</t>
  </si>
  <si>
    <t>DFAA/400</t>
  </si>
  <si>
    <t>DFAA/500</t>
  </si>
  <si>
    <t>DFAA/600</t>
  </si>
  <si>
    <t>Кришка з завеpтками Т-відгалуж. лотка 100 мм FS</t>
  </si>
  <si>
    <t>Кришка з завеpтками Т-відгалуж. лотка 150 мм FS</t>
  </si>
  <si>
    <t xml:space="preserve">Кришка з завеpтками Т-відгалуж. лотка 200 мм FS </t>
  </si>
  <si>
    <t xml:space="preserve">Кришка з завеpтками Т-відгалуж. лотка 300 мм FS </t>
  </si>
  <si>
    <t xml:space="preserve">Кришка з завеpтками Т-відгалуж. лотка 400 мм FS </t>
  </si>
  <si>
    <t xml:space="preserve">Кришка з завеpтками Т-відгалуж. лотка 500 мм FS </t>
  </si>
  <si>
    <t>Кришка з завеpтками Т-відгалуж. лотка 600 мм FS</t>
  </si>
  <si>
    <t>RLVK 35</t>
  </si>
  <si>
    <t>RLVK 60</t>
  </si>
  <si>
    <t>RWVL 35</t>
  </si>
  <si>
    <t>RWVL 60</t>
  </si>
  <si>
    <t>З'єднувач кутовий лотка каб.+болти Н=35 мм</t>
  </si>
  <si>
    <t>З'єднувач кутовий лотка каб.+болти Н=60мм</t>
  </si>
  <si>
    <t>З'єднувач продольний лотка кабельного+болты Н=35 мм</t>
  </si>
  <si>
    <t>З'єднувач продольний лотка кабельного+болты Н=60мм</t>
  </si>
  <si>
    <t>RGV 35</t>
  </si>
  <si>
    <t>RGV 60</t>
  </si>
  <si>
    <t>З'єднувач шарнірний лотка каб.+болти Н=35мм</t>
  </si>
  <si>
    <t xml:space="preserve">З'єднувач шарнірний лотка каб. +болти Н=60мм </t>
  </si>
  <si>
    <t>Лотки кабельные</t>
  </si>
  <si>
    <t>Проволочныек лотки</t>
  </si>
  <si>
    <t>GRM 55/100</t>
  </si>
  <si>
    <t>GRM 55/150</t>
  </si>
  <si>
    <t>GRM 55/200</t>
  </si>
  <si>
    <t>GRM 55/300</t>
  </si>
  <si>
    <t>GRM 55/400</t>
  </si>
  <si>
    <t>GRM 55/450</t>
  </si>
  <si>
    <t>GRM 55/500</t>
  </si>
  <si>
    <t>GRM 55/600</t>
  </si>
  <si>
    <t>3м</t>
  </si>
  <si>
    <t>DRLU/050</t>
  </si>
  <si>
    <t>DRLU/100</t>
  </si>
  <si>
    <t>DRLU/150</t>
  </si>
  <si>
    <t>DRLU/200</t>
  </si>
  <si>
    <t>DRLU/300</t>
  </si>
  <si>
    <t>DRLU/400</t>
  </si>
  <si>
    <t>DRLU/500</t>
  </si>
  <si>
    <t>DRLU/600</t>
  </si>
  <si>
    <t>Крышка лотка без заверток</t>
  </si>
  <si>
    <t>Кришка без завеpток лотка кабельного 50х3000мм</t>
  </si>
  <si>
    <t>Кришка без завеpток лотка кабельного 100х3000мм</t>
  </si>
  <si>
    <t>Кришка без завеpток лотка кабельного 150х3000мм</t>
  </si>
  <si>
    <t>Кришка без завеpток лотка кабельного 200х3000мм</t>
  </si>
  <si>
    <t>Кришка без завеpток лотка кабельного 300х3000мм</t>
  </si>
  <si>
    <t>Кришка без завеpток лотка кабельного 400х3000мм</t>
  </si>
  <si>
    <t>Кришка без завеpток лотка кабельного 500х3000мм</t>
  </si>
  <si>
    <t>Кришка без завеpток лотка кабельного 600х3000мм</t>
  </si>
  <si>
    <t>DKU</t>
  </si>
  <si>
    <t>Скоба кришки лотка універсальна нерж.</t>
  </si>
  <si>
    <t>60шт</t>
  </si>
  <si>
    <t>Аксессуары проводочного лотка</t>
  </si>
  <si>
    <t>GSV 34</t>
  </si>
  <si>
    <t>З'єднувач лотка дротяного гвинтовий</t>
  </si>
  <si>
    <t>GKS 34</t>
  </si>
  <si>
    <t>Затискач лотка дротяного до полки</t>
  </si>
  <si>
    <t>GMA/M6</t>
  </si>
  <si>
    <t>GMA/M8</t>
  </si>
  <si>
    <t>GMA/M10</t>
  </si>
  <si>
    <t>Центральний потолочний підвіс дрот.лотка під шпильку М6</t>
  </si>
  <si>
    <t>Центральний потолочний підвіс. дрот.лотка під шпильку М8</t>
  </si>
  <si>
    <t>Центральний потолочний підвіс дрот.лотка під шпильку М10</t>
  </si>
  <si>
    <t>MPG/65</t>
  </si>
  <si>
    <t>Смонтажная пластина 110x68мм</t>
  </si>
  <si>
    <t>Проволочные лотки</t>
  </si>
  <si>
    <t>Курс ОВО</t>
  </si>
  <si>
    <t>Системы кабельных лотков лестничного типа</t>
  </si>
  <si>
    <t>Кабельростр Н=45мм</t>
  </si>
  <si>
    <t>LG 420 NS</t>
  </si>
  <si>
    <t>LG 430 NS</t>
  </si>
  <si>
    <t>LG 440 NS</t>
  </si>
  <si>
    <t>LG 450 NS</t>
  </si>
  <si>
    <t>LG 460 NS</t>
  </si>
  <si>
    <t>Кабельростр типу NS 45х200х3000мм</t>
  </si>
  <si>
    <t>Кабельростр типу NS 45х300х3000мм</t>
  </si>
  <si>
    <t>Кабельростр типу NS 45х400х3000мм</t>
  </si>
  <si>
    <t>Кабельростр типу NS 45х500х3000мм</t>
  </si>
  <si>
    <t>Кабельростр типу NS 45X600х3000мм</t>
  </si>
  <si>
    <t>Кабельростр Н=60мм</t>
  </si>
  <si>
    <t>LG 620 NS</t>
  </si>
  <si>
    <t>LG 630 NS</t>
  </si>
  <si>
    <t>LG 640 NS</t>
  </si>
  <si>
    <t>LG 650 NS</t>
  </si>
  <si>
    <t>LG 660 NS</t>
  </si>
  <si>
    <t>Кабельростр типу NS 60х200х3000мм</t>
  </si>
  <si>
    <t>Кабельростр типу NS 60х300х3000мм</t>
  </si>
  <si>
    <t>Кабельростр типу NS 60х400х3000мм</t>
  </si>
  <si>
    <t>Кабельростр типу NS 60х500х3000мм</t>
  </si>
  <si>
    <t>Кабельростр типу NS 60X600х3000мм</t>
  </si>
  <si>
    <t>Крышка кабельростра</t>
  </si>
  <si>
    <t>Угол горизонтальный 90° кабельростра Н=45мм</t>
  </si>
  <si>
    <t>LBI 90/420</t>
  </si>
  <si>
    <t>LBI 90/430</t>
  </si>
  <si>
    <t>LBI 90/440</t>
  </si>
  <si>
    <t>LBI 90/450</t>
  </si>
  <si>
    <t>LBI 90/460</t>
  </si>
  <si>
    <t>Прям.кут к/ростра врутрішн. 45х200мм</t>
  </si>
  <si>
    <t>Прям.кут к/ростра врутрішн. 45х300мм</t>
  </si>
  <si>
    <t>Прям.кут к/ростра врутрішн. 45х400мм</t>
  </si>
  <si>
    <t>Прям.кут к/ростра врутрішн. 45х500мм</t>
  </si>
  <si>
    <t>Прям.кут к/ростра врутрішн. 45х600мм</t>
  </si>
  <si>
    <t>Угол горизонтальный 90° кабельростра Н=60мм</t>
  </si>
  <si>
    <t>LBI 90/620 NS</t>
  </si>
  <si>
    <t>LBI 90/630 NS</t>
  </si>
  <si>
    <t>LBI 90/640 NS</t>
  </si>
  <si>
    <t>LBI 90/650 NS</t>
  </si>
  <si>
    <t>LBI 90/660 NS</t>
  </si>
  <si>
    <t>Прям. кут внутр. каб/ростра NS 60х600мм</t>
  </si>
  <si>
    <t>Прям. кут внутр. каб/ростра NS 60х200мм</t>
  </si>
  <si>
    <t>Прям. кут внутр. каб/ростра NS 60х300мм</t>
  </si>
  <si>
    <t>Прям. кут внутр. каб/ростра NS 60х400мм</t>
  </si>
  <si>
    <t>Прям. кут внутр. каб/ростра NS 60х500мм</t>
  </si>
  <si>
    <t>LT 620 NS</t>
  </si>
  <si>
    <t>LT 630 NS</t>
  </si>
  <si>
    <t>LT 640 NS</t>
  </si>
  <si>
    <t>LT 650 NS</t>
  </si>
  <si>
    <t>LT 660 NS</t>
  </si>
  <si>
    <t>Т-відгалуж. каб/ростра NS 60х200мм</t>
  </si>
  <si>
    <t>Т-відгалуж. каб/ростра NS 60х300мм</t>
  </si>
  <si>
    <t>Т-відгалуж. каб/ростра NS 60х400мм</t>
  </si>
  <si>
    <t>Т-відгалуж. каб/ростра NS 60х500мм</t>
  </si>
  <si>
    <t>Т-відгалуж. каб/ростра NS 60х600мм</t>
  </si>
  <si>
    <t>Т-секция кабельростра Н=60мм</t>
  </si>
  <si>
    <t>Вертикальный регулируемый угол кабельростра Н=60мм</t>
  </si>
  <si>
    <t>LGBV 620 NS</t>
  </si>
  <si>
    <t>LGBV 630 NS</t>
  </si>
  <si>
    <t>LGBV 640 NS</t>
  </si>
  <si>
    <t>LGBV 650 NS</t>
  </si>
  <si>
    <t>LGBV 660 NS</t>
  </si>
  <si>
    <t>Перелам каб/ростра NS 60х200мм+соединители</t>
  </si>
  <si>
    <t>Перелам каб/ростра NS 60х300мм+соединители</t>
  </si>
  <si>
    <t>Перелам каб/ростра NS 60х400мм+соединители</t>
  </si>
  <si>
    <t>Перелам каб/ростра NS 60х500мм+соединители</t>
  </si>
  <si>
    <t>Перелам каб/ростра NS 60х600мм+соединители</t>
  </si>
  <si>
    <t>LVG 45</t>
  </si>
  <si>
    <t>LVG 60</t>
  </si>
  <si>
    <t>З"єдн-ч к/ростра Н=45мм+болти</t>
  </si>
  <si>
    <t>LGVG 45</t>
  </si>
  <si>
    <t>Шарнір кабельростра Н=45мм+болти</t>
  </si>
  <si>
    <t>LGVG 60</t>
  </si>
  <si>
    <t>Шарнір кабельростра Н=60мм+болти</t>
  </si>
  <si>
    <t>З"єдн-ч к/ростра Н=60мм+болти</t>
  </si>
  <si>
    <t>LWVG 45</t>
  </si>
  <si>
    <t>LWVG 60</t>
  </si>
  <si>
    <t>З"єдн-ч кутов к/ростра Н=45мм+болти</t>
  </si>
  <si>
    <t>З"єдн-ч кутов к/ростра Н=60мм+болти</t>
  </si>
  <si>
    <t>LKS 40</t>
  </si>
  <si>
    <t>Тримач кабельростра до полки 40х22мм</t>
  </si>
  <si>
    <t>Кабельростры</t>
  </si>
  <si>
    <t>WB 30/75</t>
  </si>
  <si>
    <t>Прижим каб. драбини до стіни 30х75мм</t>
  </si>
  <si>
    <t>MAH 60/100</t>
  </si>
  <si>
    <t>MAH 60/150</t>
  </si>
  <si>
    <t>MAH 60/200</t>
  </si>
  <si>
    <t>MAH 60/300</t>
  </si>
  <si>
    <t>Зачеп-вкладка до шп.М10 за борти к/ростра 60х100мм</t>
  </si>
  <si>
    <t>Зачеп-вкладка до шп.М10 за борти к/ростра 60х150мм</t>
  </si>
  <si>
    <t>Зачеп-вкладка до шп.М10 за борти к/ростра 60х200мм</t>
  </si>
  <si>
    <t>Зачеп-вкладка до шп.М10 за борти к/ростра 60х300мм</t>
  </si>
  <si>
    <t>Зажимные скобы под С-шину паз 16-17мм</t>
  </si>
  <si>
    <t xml:space="preserve">Затискач U-видн. під С-шину паз 16-17мм,D=8-12 мм FT </t>
  </si>
  <si>
    <t>Затискач U-видн. під С-шину паз 16-17мм,D=12-16 мм FT</t>
  </si>
  <si>
    <t>Затискач U-видн. під С-шину паз 16-17мм,D=16-22 мм FT</t>
  </si>
  <si>
    <t>Затискач U-видн. під С-шину паз 16-17мм,D=22-28 мм FT</t>
  </si>
  <si>
    <t>Затискач U-видн. під С-шину паз 16-17мм,D=28-34 мм FT</t>
  </si>
  <si>
    <t>Затискач U-видн. під С-шину паз 16-17мм,D=34-40 мм FT</t>
  </si>
  <si>
    <t>Затискач U-видн. під С-шину паз 16-17мм,D=40-46 мм FT</t>
  </si>
  <si>
    <t>Затискач U-видн. під С-шину паз 16-17мм,D=46-52 мм FT</t>
  </si>
  <si>
    <t>Затискач U-видн. під С-шину паз 16-17мм,D=52-58 мм FT</t>
  </si>
  <si>
    <t>Затискач U-видн. під С-шину паз 16-17мм,D=58-64 мм FT</t>
  </si>
  <si>
    <t>Затискач U-видн. під С-шину паз 16-17мм,D=64-70 мм FT</t>
  </si>
  <si>
    <t>Затискач U-видн. під С-шину паз 16-17мм,D=70-76 мм FT</t>
  </si>
  <si>
    <t>Затискач U-видн. під С-шину паз 16-17мм,D=76-82 мм FT</t>
  </si>
  <si>
    <t>Затискач U-видн. під С-шину паз 16-17мм,D=82-90 мм FT</t>
  </si>
  <si>
    <t>Затискач U-видн. під С-шину паз 16-17мм,D=90-100 мм FT</t>
  </si>
  <si>
    <t>2056/2</t>
  </si>
  <si>
    <t>Затискач U-видн. подвійн. під С-шину паз 16-17мм,D=8-12мм FT</t>
  </si>
  <si>
    <t>Затискач U-видн. подвійн. під С-шину паз 16-17мм,D=12-16 мм FT</t>
  </si>
  <si>
    <t>Затискач U-видн. подвійн. під С-шину паз 16-17мм,D=16-22 мм FT</t>
  </si>
  <si>
    <t>Затискач U-видн. подвійн. під С-шину паз 16-17мм,D=22-28 мм FT</t>
  </si>
  <si>
    <t>Затискач U-видн. подвійн. під С-шину паз 16-17мм,D=28-34 мм FT</t>
  </si>
  <si>
    <t>Затискач U-видн. подвійн. під С-шину паз 16-17мм,D=34-40 мм FT</t>
  </si>
  <si>
    <t>Затискач U-видн. подвійн. під С-шину паз 16-17мм,D=40-46 мм FT</t>
  </si>
  <si>
    <t>Затискач U-видн. подвійн. під С-шину паз 16-17мм,D=46-52 мм FT</t>
  </si>
  <si>
    <t>Затискач U-видн. подвійн. під С-шину паз 16-17мм,D=52-58 мм FT</t>
  </si>
  <si>
    <t>Затискач U-видн. подвійн. під С-шину паз 16-17мм,D=58-64 мм FT</t>
  </si>
  <si>
    <t>2056/3</t>
  </si>
  <si>
    <t>Затискач U-видн. потрійн. під С-шину паз 16-17ммD=8-12 мм FT</t>
  </si>
  <si>
    <t>Затискач U-видн. потрійн. під С-шину паз 16-17ммD=12-16 мм FT</t>
  </si>
  <si>
    <t>Затискач U-видн. потрійн. під С-шину паз 16-17ммD=16-22 мм FT</t>
  </si>
  <si>
    <t>Затискач U-видн. потрійн. під С-шину паз 16-17ммD=22-28 мм FT</t>
  </si>
  <si>
    <t>Затискач U-видн. потрійн. під С-шину паз 16-17ммD=28-34 мм FT</t>
  </si>
  <si>
    <t>Затискач U-видн. потрійн. під С-шину паз 16-17ммD=34-40 мм FT</t>
  </si>
  <si>
    <t>Затискач U-видн. потрійн. під С-шину паз 16-17ммD=40-46 мм FT</t>
  </si>
  <si>
    <t>Зажимные скобы под С-шину паз 11-12мм</t>
  </si>
  <si>
    <t>2056N</t>
  </si>
  <si>
    <t>Затискач U-видн. D=8-12 мм по к/ростру FT</t>
  </si>
  <si>
    <t xml:space="preserve">Затискач U-видн. D=12-16 мм по к/ростру FT </t>
  </si>
  <si>
    <t xml:space="preserve">Затискач U-видн. D=16-22 мм по к/ростру FT </t>
  </si>
  <si>
    <t xml:space="preserve">Затискач U-видн. D=22-28 мм по к/ростру FT </t>
  </si>
  <si>
    <t xml:space="preserve">Затискач U-видн. D=28-34 мм по к/ростру FT </t>
  </si>
  <si>
    <t xml:space="preserve">Затискач U-видн. D=34-40 мм по к/ростру FT </t>
  </si>
  <si>
    <t xml:space="preserve">Затискач U-видн. D=40-46 мм по к/ростру FT </t>
  </si>
  <si>
    <t xml:space="preserve">Затискач U-видн. D=46-52 мм по к/ростру FT </t>
  </si>
  <si>
    <t xml:space="preserve">Затискач U-видн. D=52-58 мм по к/ростру FT </t>
  </si>
  <si>
    <t xml:space="preserve">Затискач U-видн. D=58-64 мм по к/ростру FT </t>
  </si>
  <si>
    <t xml:space="preserve">Затискач U-видн. D=64-70 мм по к/ростру FT </t>
  </si>
  <si>
    <t>2056N/2</t>
  </si>
  <si>
    <t>Затискач U-видн. D=8-12 мм подвійний FT</t>
  </si>
  <si>
    <t>Затискач U-видн. D=12-16 мм подвійний FT</t>
  </si>
  <si>
    <t>Затискач U-видн. D=16-22 мм подвійний FT</t>
  </si>
  <si>
    <t>Затискач U-видн. D=22-28 мм подвійний FT</t>
  </si>
  <si>
    <t>Затискач U-видн. D=28-34 мм подвійний FT</t>
  </si>
  <si>
    <t>Затискач U-видн. D=34-40 мм подвійний FT</t>
  </si>
  <si>
    <t>Затискач U-видн. D=40-46 мм подвійний FT</t>
  </si>
  <si>
    <t>Затискач U-видн. D=46-52 мм подвійний FT</t>
  </si>
  <si>
    <t>Затискач U-видн. D=52-58 мм подвійний FT</t>
  </si>
  <si>
    <t>Анкер (латунь) М6/24</t>
  </si>
  <si>
    <t>Анкер (латунь) М10/34</t>
  </si>
  <si>
    <t>Анкер (латунь) М8/30</t>
  </si>
  <si>
    <t>Шпилька М8х1000 мм гальваноцинк</t>
  </si>
  <si>
    <t>Шпилька М8х2000 мм гальваноцинк</t>
  </si>
  <si>
    <t>Шпилька М10х1000, мм гальваноцинк</t>
  </si>
  <si>
    <t>Шпилька М10х2000 мм гальваноцинк</t>
  </si>
  <si>
    <t>DIN 934</t>
  </si>
  <si>
    <t>Гайка 6-гр. M8 STAHL гальваноцинк..</t>
  </si>
  <si>
    <t>Гайка 6-гр. M10 STAHL гальваноцинк.</t>
  </si>
  <si>
    <t>Шайба М10 гальваноцинк.</t>
  </si>
  <si>
    <t>Шайба М8 гальваноцинк.</t>
  </si>
  <si>
    <t xml:space="preserve"> </t>
  </si>
  <si>
    <r>
      <t xml:space="preserve">Уважаемы партнеры!
Полный ассортимент продукции фирмы ОБО Беттерманн (Германия) содержит более 30000 наименований в корые входят 7 групп продуктов:
</t>
    </r>
    <r>
      <rPr>
        <b/>
        <sz val="9"/>
        <rFont val="Times New Roman"/>
        <family val="1"/>
      </rPr>
      <t>1) Монтажные системы VBS
2) Системы молниезащиты, заземления и защиты от перенапряжений TBS
3) Кабеленесущие системы KTS
4) Системы противопожарной защиты BSS
5) Системы кабельных коробов LFS
6) Системы электроустановочных изделий EGS
7) Системы подпольной прокладки UFS
Посетите выставочный зал с продукцией ОБО Беттерманн на пер. Пискуновском, 4
Прейскурант на интересующий продукт на сайте ООО "Кабельные системы"</t>
    </r>
    <r>
      <rPr>
        <sz val="9"/>
        <rFont val="Times New Roman"/>
        <family val="1"/>
      </rPr>
      <t xml:space="preserve">
</t>
    </r>
    <r>
      <rPr>
        <sz val="9"/>
        <color indexed="12"/>
        <rFont val="Times New Roman"/>
        <family val="1"/>
      </rPr>
      <t>Специалист по продукции: Савченко Денис Анатольевич
тел (057) 755 7183, 712-0415
e-mail: kabsys@kabsys.com, savchenko@kabsys.com</t>
    </r>
  </si>
  <si>
    <t>TPB 100 FS</t>
  </si>
  <si>
    <t>RKSM 310 FS</t>
  </si>
  <si>
    <t>RKSM 320 FS</t>
  </si>
  <si>
    <t>RKSM 330 FS</t>
  </si>
  <si>
    <t>RKSM 610 FS</t>
  </si>
  <si>
    <t>RKSM 615 FS</t>
  </si>
  <si>
    <t>RKSM 620 FS</t>
  </si>
  <si>
    <t>RKSM 630 FS</t>
  </si>
  <si>
    <t>RKSM 640 FS</t>
  </si>
  <si>
    <t>RKSM 650 FS</t>
  </si>
  <si>
    <t>RKSM 660 FS</t>
  </si>
  <si>
    <t>GRM 55 50VA4301</t>
  </si>
  <si>
    <t>GRM 55 100VA4301</t>
  </si>
  <si>
    <t>GRM 55 150VA4301</t>
  </si>
  <si>
    <t>GRM 55 200VA4301</t>
  </si>
  <si>
    <t>GRM 55 300VA4301</t>
  </si>
  <si>
    <t>GRM 55 400VA4301</t>
  </si>
  <si>
    <t>GRM 55 450VA4301</t>
  </si>
  <si>
    <t>GRM 55 500VA4301</t>
  </si>
  <si>
    <t>GRM 55 600VA4301</t>
  </si>
  <si>
    <t>Лоток каб. дріт. GR-MAGIC 55х50х3000мм НЕРЖ СТАЛЬ</t>
  </si>
  <si>
    <t>Лоток каб. дріт. GR-MAGIC 55х100х3000мм НЕРЖ СТАЛЬ</t>
  </si>
  <si>
    <t>Лоток каб. дріт. GR-MAGIC 55х150х3000мм НЕРЖ СТАЛЬ</t>
  </si>
  <si>
    <t>Лоток каб. дріт. GR-MAGIC 55х200х3000мм НЕРЖ СТАЛЬ</t>
  </si>
  <si>
    <t>Лоток каб. дріт. GR-MAGIC 55х300х3000мм НЕРЖ СТАЛЬ</t>
  </si>
  <si>
    <t>Лоток каб. дріт. GR-MAGIC 55х400х3000мм НЕРЖ СТАЛЬ</t>
  </si>
  <si>
    <t>Лоток каб. дріт. GR-MAGIC 55х450х3000мм НЕРЖ СТАЛЬ</t>
  </si>
  <si>
    <t>Лоток каб. дріт. GR-MAGIC 55х500х3000мм НЕРЖ СТАЛЬ</t>
  </si>
  <si>
    <t>Лоток каб. дріт. GR-MAGIC 55х600х3000мм НЕРЖ СТАЛЬ</t>
  </si>
  <si>
    <r>
      <t xml:space="preserve">Проволочные лотки со встроеным соединителем GR-Magiс </t>
    </r>
    <r>
      <rPr>
        <b/>
        <sz val="10"/>
        <color indexed="10"/>
        <rFont val="Times New Roman"/>
        <family val="1"/>
      </rPr>
      <t>НЕРЖАВЕЮЩАЯ СТАЛЬ</t>
    </r>
  </si>
  <si>
    <t>Проволочные лотки со встроеным соединителем GR-Magiс сталь оцинкованная</t>
  </si>
  <si>
    <t>Лоток каб. дріт. GR-MAGIC 55х100х3000мм оцинк</t>
  </si>
  <si>
    <t>Лоток каб. дріт. GR-MAGIC 55х150х3000мм оцинк</t>
  </si>
  <si>
    <t>Лоток каб. дріт. GR-MAGIC 55х200х3000мм оцинк</t>
  </si>
  <si>
    <t>Лоток каб. дріт. GR-MAGIC 55х300х3000мм оцинк</t>
  </si>
  <si>
    <t>Лоток каб. дріт. GR-MAGIC 55х400х3000мм оцинк</t>
  </si>
  <si>
    <t>Лоток каб. дріт. GR-MAGIC 55х450х3000мм оцинк</t>
  </si>
  <si>
    <t>Лоток каб. дріт. GR-MAGIC 55х500х3000мм оцинк</t>
  </si>
  <si>
    <t>Лоток каб. дріт. GR-MAGIC 55х600х3000мм оцинк</t>
  </si>
  <si>
    <t>грн с НДС/м</t>
  </si>
  <si>
    <t>грн без НДС/м</t>
  </si>
  <si>
    <t>евро без НДС/РЕ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</si>
</sst>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s>
  <fonts count="48">
    <font>
      <sz val="10"/>
      <name val="Arial Cyr"/>
      <family val="0"/>
    </font>
    <font>
      <sz val="10"/>
      <name val="Times New Roman"/>
      <family val="1"/>
    </font>
    <font>
      <sz val="10"/>
      <name val="Helv"/>
      <family val="0"/>
    </font>
    <font>
      <b/>
      <sz val="10"/>
      <name val="Times New Roman"/>
      <family val="1"/>
    </font>
    <font>
      <sz val="9"/>
      <name val="Times New Roman"/>
      <family val="1"/>
    </font>
    <font>
      <b/>
      <sz val="9"/>
      <name val="Times New Roman"/>
      <family val="1"/>
    </font>
    <font>
      <u val="single"/>
      <sz val="10"/>
      <color indexed="12"/>
      <name val="Times New Roman"/>
      <family val="1"/>
    </font>
    <font>
      <u val="single"/>
      <sz val="10"/>
      <color indexed="12"/>
      <name val="Arial Cyr"/>
      <family val="0"/>
    </font>
    <font>
      <sz val="8"/>
      <name val="Arial Cyr"/>
      <family val="0"/>
    </font>
    <font>
      <u val="single"/>
      <sz val="10"/>
      <color indexed="36"/>
      <name val="Arial Cyr"/>
      <family val="0"/>
    </font>
    <font>
      <sz val="9"/>
      <color indexed="12"/>
      <name val="Times New Roman"/>
      <family val="1"/>
    </font>
    <font>
      <b/>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6" fillId="0" borderId="11" xfId="42" applyFont="1" applyBorder="1" applyAlignment="1" applyProtection="1">
      <alignment/>
      <protection/>
    </xf>
    <xf numFmtId="0" fontId="7" fillId="0" borderId="11" xfId="42" applyBorder="1" applyAlignment="1" applyProtection="1">
      <alignment/>
      <protection/>
    </xf>
    <xf numFmtId="0" fontId="6" fillId="0" borderId="12" xfId="42" applyFont="1" applyBorder="1" applyAlignment="1" applyProtection="1">
      <alignment/>
      <protection/>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xf>
    <xf numFmtId="0" fontId="1" fillId="0" borderId="10" xfId="0" applyFont="1" applyBorder="1" applyAlignment="1">
      <alignment/>
    </xf>
    <xf numFmtId="1"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2" fontId="1" fillId="0" borderId="10" xfId="0" applyNumberFormat="1" applyFont="1" applyBorder="1" applyAlignment="1">
      <alignment/>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7" fillId="0" borderId="14" xfId="42" applyBorder="1" applyAlignment="1" applyProtection="1">
      <alignment/>
      <protection/>
    </xf>
    <xf numFmtId="0" fontId="1" fillId="33" borderId="10" xfId="0" applyFont="1" applyFill="1" applyBorder="1" applyAlignment="1">
      <alignment horizontal="center"/>
    </xf>
    <xf numFmtId="2" fontId="47" fillId="19" borderId="10" xfId="0" applyNumberFormat="1" applyFont="1" applyFill="1" applyBorder="1" applyAlignment="1">
      <alignment horizontal="center"/>
    </xf>
    <xf numFmtId="0" fontId="1" fillId="0" borderId="0" xfId="0" applyFont="1" applyAlignment="1">
      <alignment horizontal="center" vertical="center"/>
    </xf>
    <xf numFmtId="0" fontId="1" fillId="0" borderId="12" xfId="0" applyFont="1" applyBorder="1" applyAlignment="1">
      <alignment horizontal="center"/>
    </xf>
    <xf numFmtId="0" fontId="1" fillId="0" borderId="10" xfId="0" applyFont="1" applyBorder="1" applyAlignment="1">
      <alignment horizontal="center"/>
    </xf>
    <xf numFmtId="0" fontId="3" fillId="33" borderId="10" xfId="0" applyFont="1" applyFill="1" applyBorder="1" applyAlignment="1">
      <alignment horizont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5" fillId="33" borderId="10" xfId="0" applyFont="1" applyFill="1" applyBorder="1" applyAlignment="1">
      <alignment horizontal="center" vertical="center" wrapText="1"/>
    </xf>
    <xf numFmtId="0" fontId="1" fillId="34" borderId="10" xfId="0" applyFont="1" applyFill="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1" fillId="0" borderId="16" xfId="0" applyFont="1" applyBorder="1" applyAlignment="1">
      <alignment horizont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6.emf" /><Relationship Id="rId3" Type="http://schemas.openxmlformats.org/officeDocument/2006/relationships/image" Target="../media/image27.emf" /><Relationship Id="rId4" Type="http://schemas.openxmlformats.org/officeDocument/2006/relationships/image" Target="../media/image28.emf" /><Relationship Id="rId5" Type="http://schemas.openxmlformats.org/officeDocument/2006/relationships/image" Target="../media/image29.emf" /><Relationship Id="rId6" Type="http://schemas.openxmlformats.org/officeDocument/2006/relationships/image" Target="../media/image30.emf" /><Relationship Id="rId7" Type="http://schemas.openxmlformats.org/officeDocument/2006/relationships/image" Target="../media/image31.emf" /><Relationship Id="rId8" Type="http://schemas.openxmlformats.org/officeDocument/2006/relationships/image" Target="../media/image32.emf" /><Relationship Id="rId9" Type="http://schemas.openxmlformats.org/officeDocument/2006/relationships/image" Target="../media/image33.emf" /><Relationship Id="rId10" Type="http://schemas.openxmlformats.org/officeDocument/2006/relationships/image" Target="../media/image34.emf" /><Relationship Id="rId11" Type="http://schemas.openxmlformats.org/officeDocument/2006/relationships/image" Target="../media/image35.emf" /><Relationship Id="rId12" Type="http://schemas.openxmlformats.org/officeDocument/2006/relationships/image" Target="../media/image36.emf" /><Relationship Id="rId13" Type="http://schemas.openxmlformats.org/officeDocument/2006/relationships/image" Target="../media/image3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8.emf" /><Relationship Id="rId3" Type="http://schemas.openxmlformats.org/officeDocument/2006/relationships/image" Target="../media/image39.emf" /><Relationship Id="rId4" Type="http://schemas.openxmlformats.org/officeDocument/2006/relationships/image" Target="../media/image40.emf" /><Relationship Id="rId5" Type="http://schemas.openxmlformats.org/officeDocument/2006/relationships/image" Target="../media/image11.emf" /><Relationship Id="rId6" Type="http://schemas.openxmlformats.org/officeDocument/2006/relationships/image" Target="../media/image41.jpeg" /><Relationship Id="rId7" Type="http://schemas.openxmlformats.org/officeDocument/2006/relationships/image" Target="../media/image42.jpeg" /><Relationship Id="rId8" Type="http://schemas.openxmlformats.org/officeDocument/2006/relationships/image" Target="../media/image43.jpeg" /><Relationship Id="rId9" Type="http://schemas.openxmlformats.org/officeDocument/2006/relationships/image" Target="../media/image4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5.emf" /><Relationship Id="rId3" Type="http://schemas.openxmlformats.org/officeDocument/2006/relationships/image" Target="../media/image46.emf" /><Relationship Id="rId4" Type="http://schemas.openxmlformats.org/officeDocument/2006/relationships/image" Target="../media/image26.emf" /><Relationship Id="rId5" Type="http://schemas.openxmlformats.org/officeDocument/2006/relationships/image" Target="../media/image47.emf" /><Relationship Id="rId6" Type="http://schemas.openxmlformats.org/officeDocument/2006/relationships/image" Target="../media/image48.emf" /><Relationship Id="rId7" Type="http://schemas.openxmlformats.org/officeDocument/2006/relationships/image" Target="../media/image49.emf" /><Relationship Id="rId8" Type="http://schemas.openxmlformats.org/officeDocument/2006/relationships/image" Target="../media/image50.emf" /><Relationship Id="rId9" Type="http://schemas.openxmlformats.org/officeDocument/2006/relationships/image" Target="../media/image51.emf" /><Relationship Id="rId10" Type="http://schemas.openxmlformats.org/officeDocument/2006/relationships/image" Target="../media/image52.emf" /><Relationship Id="rId11" Type="http://schemas.openxmlformats.org/officeDocument/2006/relationships/image" Target="../media/image53.emf" /><Relationship Id="rId12" Type="http://schemas.openxmlformats.org/officeDocument/2006/relationships/image" Target="../media/image54.emf" /><Relationship Id="rId13" Type="http://schemas.openxmlformats.org/officeDocument/2006/relationships/image" Target="../media/image5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3543300</xdr:colOff>
      <xdr:row>8</xdr:row>
      <xdr:rowOff>123825</xdr:rowOff>
    </xdr:to>
    <xdr:pic>
      <xdr:nvPicPr>
        <xdr:cNvPr id="1" name="Picture 1"/>
        <xdr:cNvPicPr preferRelativeResize="1">
          <a:picLocks noChangeAspect="1"/>
        </xdr:cNvPicPr>
      </xdr:nvPicPr>
      <xdr:blipFill>
        <a:blip r:embed="rId1"/>
        <a:stretch>
          <a:fillRect/>
        </a:stretch>
      </xdr:blipFill>
      <xdr:spPr>
        <a:xfrm>
          <a:off x="47625" y="38100"/>
          <a:ext cx="6924675" cy="1381125"/>
        </a:xfrm>
        <a:prstGeom prst="rect">
          <a:avLst/>
        </a:prstGeom>
        <a:noFill/>
        <a:ln w="9525" cmpd="sng">
          <a:noFill/>
        </a:ln>
      </xdr:spPr>
    </xdr:pic>
    <xdr:clientData/>
  </xdr:twoCellAnchor>
  <xdr:twoCellAnchor editAs="oneCell">
    <xdr:from>
      <xdr:col>0</xdr:col>
      <xdr:colOff>342900</xdr:colOff>
      <xdr:row>14</xdr:row>
      <xdr:rowOff>28575</xdr:rowOff>
    </xdr:from>
    <xdr:to>
      <xdr:col>0</xdr:col>
      <xdr:colOff>3248025</xdr:colOff>
      <xdr:row>22</xdr:row>
      <xdr:rowOff>95250</xdr:rowOff>
    </xdr:to>
    <xdr:pic>
      <xdr:nvPicPr>
        <xdr:cNvPr id="2" name="Picture 2"/>
        <xdr:cNvPicPr preferRelativeResize="1">
          <a:picLocks noChangeAspect="1"/>
        </xdr:cNvPicPr>
      </xdr:nvPicPr>
      <xdr:blipFill>
        <a:blip r:embed="rId2"/>
        <a:stretch>
          <a:fillRect/>
        </a:stretch>
      </xdr:blipFill>
      <xdr:spPr>
        <a:xfrm>
          <a:off x="342900" y="4867275"/>
          <a:ext cx="29051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28575</xdr:rowOff>
    </xdr:from>
    <xdr:to>
      <xdr:col>4</xdr:col>
      <xdr:colOff>552450</xdr:colOff>
      <xdr:row>9</xdr:row>
      <xdr:rowOff>114300</xdr:rowOff>
    </xdr:to>
    <xdr:pic>
      <xdr:nvPicPr>
        <xdr:cNvPr id="1" name="Picture 1"/>
        <xdr:cNvPicPr preferRelativeResize="1">
          <a:picLocks noChangeAspect="1"/>
        </xdr:cNvPicPr>
      </xdr:nvPicPr>
      <xdr:blipFill>
        <a:blip r:embed="rId1"/>
        <a:stretch>
          <a:fillRect/>
        </a:stretch>
      </xdr:blipFill>
      <xdr:spPr>
        <a:xfrm>
          <a:off x="504825" y="190500"/>
          <a:ext cx="6924675" cy="1381125"/>
        </a:xfrm>
        <a:prstGeom prst="rect">
          <a:avLst/>
        </a:prstGeom>
        <a:noFill/>
        <a:ln w="9525" cmpd="sng">
          <a:noFill/>
        </a:ln>
      </xdr:spPr>
    </xdr:pic>
    <xdr:clientData/>
  </xdr:twoCellAnchor>
  <xdr:twoCellAnchor editAs="oneCell">
    <xdr:from>
      <xdr:col>0</xdr:col>
      <xdr:colOff>95250</xdr:colOff>
      <xdr:row>12</xdr:row>
      <xdr:rowOff>19050</xdr:rowOff>
    </xdr:from>
    <xdr:to>
      <xdr:col>0</xdr:col>
      <xdr:colOff>1457325</xdr:colOff>
      <xdr:row>14</xdr:row>
      <xdr:rowOff>257175</xdr:rowOff>
    </xdr:to>
    <xdr:pic>
      <xdr:nvPicPr>
        <xdr:cNvPr id="2" name="Picture 3"/>
        <xdr:cNvPicPr preferRelativeResize="1">
          <a:picLocks noChangeAspect="1"/>
        </xdr:cNvPicPr>
      </xdr:nvPicPr>
      <xdr:blipFill>
        <a:blip r:embed="rId2"/>
        <a:stretch>
          <a:fillRect/>
        </a:stretch>
      </xdr:blipFill>
      <xdr:spPr>
        <a:xfrm>
          <a:off x="95250" y="2124075"/>
          <a:ext cx="1362075" cy="885825"/>
        </a:xfrm>
        <a:prstGeom prst="rect">
          <a:avLst/>
        </a:prstGeom>
        <a:noFill/>
        <a:ln w="9525" cmpd="sng">
          <a:noFill/>
        </a:ln>
      </xdr:spPr>
    </xdr:pic>
    <xdr:clientData/>
  </xdr:twoCellAnchor>
  <xdr:twoCellAnchor editAs="oneCell">
    <xdr:from>
      <xdr:col>0</xdr:col>
      <xdr:colOff>47625</xdr:colOff>
      <xdr:row>18</xdr:row>
      <xdr:rowOff>38100</xdr:rowOff>
    </xdr:from>
    <xdr:to>
      <xdr:col>0</xdr:col>
      <xdr:colOff>1447800</xdr:colOff>
      <xdr:row>23</xdr:row>
      <xdr:rowOff>9525</xdr:rowOff>
    </xdr:to>
    <xdr:pic>
      <xdr:nvPicPr>
        <xdr:cNvPr id="3" name="Picture 4"/>
        <xdr:cNvPicPr preferRelativeResize="1">
          <a:picLocks noChangeAspect="1"/>
        </xdr:cNvPicPr>
      </xdr:nvPicPr>
      <xdr:blipFill>
        <a:blip r:embed="rId3"/>
        <a:stretch>
          <a:fillRect/>
        </a:stretch>
      </xdr:blipFill>
      <xdr:spPr>
        <a:xfrm>
          <a:off x="47625" y="3638550"/>
          <a:ext cx="1400175" cy="876300"/>
        </a:xfrm>
        <a:prstGeom prst="rect">
          <a:avLst/>
        </a:prstGeom>
        <a:noFill/>
        <a:ln w="9525" cmpd="sng">
          <a:noFill/>
        </a:ln>
      </xdr:spPr>
    </xdr:pic>
    <xdr:clientData/>
  </xdr:twoCellAnchor>
  <xdr:twoCellAnchor editAs="oneCell">
    <xdr:from>
      <xdr:col>0</xdr:col>
      <xdr:colOff>257175</xdr:colOff>
      <xdr:row>31</xdr:row>
      <xdr:rowOff>38100</xdr:rowOff>
    </xdr:from>
    <xdr:to>
      <xdr:col>0</xdr:col>
      <xdr:colOff>1371600</xdr:colOff>
      <xdr:row>40</xdr:row>
      <xdr:rowOff>85725</xdr:rowOff>
    </xdr:to>
    <xdr:pic>
      <xdr:nvPicPr>
        <xdr:cNvPr id="4" name="Picture 5"/>
        <xdr:cNvPicPr preferRelativeResize="1">
          <a:picLocks noChangeAspect="1"/>
        </xdr:cNvPicPr>
      </xdr:nvPicPr>
      <xdr:blipFill>
        <a:blip r:embed="rId4"/>
        <a:stretch>
          <a:fillRect/>
        </a:stretch>
      </xdr:blipFill>
      <xdr:spPr>
        <a:xfrm>
          <a:off x="257175" y="6838950"/>
          <a:ext cx="1114425" cy="1676400"/>
        </a:xfrm>
        <a:prstGeom prst="rect">
          <a:avLst/>
        </a:prstGeom>
        <a:noFill/>
        <a:ln w="9525" cmpd="sng">
          <a:noFill/>
        </a:ln>
      </xdr:spPr>
    </xdr:pic>
    <xdr:clientData/>
  </xdr:twoCellAnchor>
  <xdr:twoCellAnchor editAs="oneCell">
    <xdr:from>
      <xdr:col>0</xdr:col>
      <xdr:colOff>257175</xdr:colOff>
      <xdr:row>43</xdr:row>
      <xdr:rowOff>38100</xdr:rowOff>
    </xdr:from>
    <xdr:to>
      <xdr:col>0</xdr:col>
      <xdr:colOff>1371600</xdr:colOff>
      <xdr:row>52</xdr:row>
      <xdr:rowOff>85725</xdr:rowOff>
    </xdr:to>
    <xdr:pic>
      <xdr:nvPicPr>
        <xdr:cNvPr id="5" name="Picture 6"/>
        <xdr:cNvPicPr preferRelativeResize="1">
          <a:picLocks noChangeAspect="1"/>
        </xdr:cNvPicPr>
      </xdr:nvPicPr>
      <xdr:blipFill>
        <a:blip r:embed="rId4"/>
        <a:stretch>
          <a:fillRect/>
        </a:stretch>
      </xdr:blipFill>
      <xdr:spPr>
        <a:xfrm>
          <a:off x="257175" y="8991600"/>
          <a:ext cx="1114425" cy="1676400"/>
        </a:xfrm>
        <a:prstGeom prst="rect">
          <a:avLst/>
        </a:prstGeom>
        <a:noFill/>
        <a:ln w="9525" cmpd="sng">
          <a:noFill/>
        </a:ln>
      </xdr:spPr>
    </xdr:pic>
    <xdr:clientData/>
  </xdr:twoCellAnchor>
  <xdr:twoCellAnchor editAs="oneCell">
    <xdr:from>
      <xdr:col>0</xdr:col>
      <xdr:colOff>533400</xdr:colOff>
      <xdr:row>55</xdr:row>
      <xdr:rowOff>19050</xdr:rowOff>
    </xdr:from>
    <xdr:to>
      <xdr:col>0</xdr:col>
      <xdr:colOff>962025</xdr:colOff>
      <xdr:row>56</xdr:row>
      <xdr:rowOff>581025</xdr:rowOff>
    </xdr:to>
    <xdr:pic>
      <xdr:nvPicPr>
        <xdr:cNvPr id="6" name="Picture 7"/>
        <xdr:cNvPicPr preferRelativeResize="1">
          <a:picLocks noChangeAspect="1"/>
        </xdr:cNvPicPr>
      </xdr:nvPicPr>
      <xdr:blipFill>
        <a:blip r:embed="rId5"/>
        <a:stretch>
          <a:fillRect/>
        </a:stretch>
      </xdr:blipFill>
      <xdr:spPr>
        <a:xfrm>
          <a:off x="533400" y="11125200"/>
          <a:ext cx="428625" cy="1200150"/>
        </a:xfrm>
        <a:prstGeom prst="rect">
          <a:avLst/>
        </a:prstGeom>
        <a:noFill/>
        <a:ln w="9525" cmpd="sng">
          <a:noFill/>
        </a:ln>
      </xdr:spPr>
    </xdr:pic>
    <xdr:clientData/>
  </xdr:twoCellAnchor>
  <xdr:twoCellAnchor editAs="oneCell">
    <xdr:from>
      <xdr:col>0</xdr:col>
      <xdr:colOff>85725</xdr:colOff>
      <xdr:row>60</xdr:row>
      <xdr:rowOff>28575</xdr:rowOff>
    </xdr:from>
    <xdr:to>
      <xdr:col>0</xdr:col>
      <xdr:colOff>1400175</xdr:colOff>
      <xdr:row>60</xdr:row>
      <xdr:rowOff>981075</xdr:rowOff>
    </xdr:to>
    <xdr:pic>
      <xdr:nvPicPr>
        <xdr:cNvPr id="7" name="Picture 8"/>
        <xdr:cNvPicPr preferRelativeResize="1">
          <a:picLocks noChangeAspect="1"/>
        </xdr:cNvPicPr>
      </xdr:nvPicPr>
      <xdr:blipFill>
        <a:blip r:embed="rId6"/>
        <a:stretch>
          <a:fillRect/>
        </a:stretch>
      </xdr:blipFill>
      <xdr:spPr>
        <a:xfrm>
          <a:off x="85725" y="13354050"/>
          <a:ext cx="1314450" cy="952500"/>
        </a:xfrm>
        <a:prstGeom prst="rect">
          <a:avLst/>
        </a:prstGeom>
        <a:noFill/>
        <a:ln w="9525" cmpd="sng">
          <a:noFill/>
        </a:ln>
      </xdr:spPr>
    </xdr:pic>
    <xdr:clientData/>
  </xdr:twoCellAnchor>
  <xdr:twoCellAnchor editAs="oneCell">
    <xdr:from>
      <xdr:col>0</xdr:col>
      <xdr:colOff>76200</xdr:colOff>
      <xdr:row>61</xdr:row>
      <xdr:rowOff>9525</xdr:rowOff>
    </xdr:from>
    <xdr:to>
      <xdr:col>0</xdr:col>
      <xdr:colOff>1400175</xdr:colOff>
      <xdr:row>61</xdr:row>
      <xdr:rowOff>933450</xdr:rowOff>
    </xdr:to>
    <xdr:pic>
      <xdr:nvPicPr>
        <xdr:cNvPr id="8" name="Picture 9"/>
        <xdr:cNvPicPr preferRelativeResize="1">
          <a:picLocks noChangeAspect="1"/>
        </xdr:cNvPicPr>
      </xdr:nvPicPr>
      <xdr:blipFill>
        <a:blip r:embed="rId7"/>
        <a:stretch>
          <a:fillRect/>
        </a:stretch>
      </xdr:blipFill>
      <xdr:spPr>
        <a:xfrm>
          <a:off x="76200" y="14487525"/>
          <a:ext cx="1323975" cy="923925"/>
        </a:xfrm>
        <a:prstGeom prst="rect">
          <a:avLst/>
        </a:prstGeom>
        <a:noFill/>
        <a:ln w="9525" cmpd="sng">
          <a:noFill/>
        </a:ln>
      </xdr:spPr>
    </xdr:pic>
    <xdr:clientData/>
  </xdr:twoCellAnchor>
  <xdr:twoCellAnchor editAs="oneCell">
    <xdr:from>
      <xdr:col>0</xdr:col>
      <xdr:colOff>76200</xdr:colOff>
      <xdr:row>62</xdr:row>
      <xdr:rowOff>9525</xdr:rowOff>
    </xdr:from>
    <xdr:to>
      <xdr:col>0</xdr:col>
      <xdr:colOff>1400175</xdr:colOff>
      <xdr:row>62</xdr:row>
      <xdr:rowOff>933450</xdr:rowOff>
    </xdr:to>
    <xdr:pic>
      <xdr:nvPicPr>
        <xdr:cNvPr id="9" name="Picture 10"/>
        <xdr:cNvPicPr preferRelativeResize="1">
          <a:picLocks noChangeAspect="1"/>
        </xdr:cNvPicPr>
      </xdr:nvPicPr>
      <xdr:blipFill>
        <a:blip r:embed="rId7"/>
        <a:stretch>
          <a:fillRect/>
        </a:stretch>
      </xdr:blipFill>
      <xdr:spPr>
        <a:xfrm>
          <a:off x="76200" y="15640050"/>
          <a:ext cx="1323975" cy="923925"/>
        </a:xfrm>
        <a:prstGeom prst="rect">
          <a:avLst/>
        </a:prstGeom>
        <a:noFill/>
        <a:ln w="9525" cmpd="sng">
          <a:noFill/>
        </a:ln>
      </xdr:spPr>
    </xdr:pic>
    <xdr:clientData/>
  </xdr:twoCellAnchor>
  <xdr:twoCellAnchor editAs="oneCell">
    <xdr:from>
      <xdr:col>0</xdr:col>
      <xdr:colOff>57150</xdr:colOff>
      <xdr:row>27</xdr:row>
      <xdr:rowOff>28575</xdr:rowOff>
    </xdr:from>
    <xdr:to>
      <xdr:col>0</xdr:col>
      <xdr:colOff>1409700</xdr:colOff>
      <xdr:row>29</xdr:row>
      <xdr:rowOff>361950</xdr:rowOff>
    </xdr:to>
    <xdr:pic>
      <xdr:nvPicPr>
        <xdr:cNvPr id="10" name="Picture 11"/>
        <xdr:cNvPicPr preferRelativeResize="1">
          <a:picLocks noChangeAspect="1"/>
        </xdr:cNvPicPr>
      </xdr:nvPicPr>
      <xdr:blipFill>
        <a:blip r:embed="rId8"/>
        <a:stretch>
          <a:fillRect/>
        </a:stretch>
      </xdr:blipFill>
      <xdr:spPr>
        <a:xfrm>
          <a:off x="57150" y="5238750"/>
          <a:ext cx="1352550" cy="1285875"/>
        </a:xfrm>
        <a:prstGeom prst="rect">
          <a:avLst/>
        </a:prstGeom>
        <a:noFill/>
        <a:ln w="9525" cmpd="sng">
          <a:noFill/>
        </a:ln>
      </xdr:spPr>
    </xdr:pic>
    <xdr:clientData/>
  </xdr:twoCellAnchor>
  <xdr:twoCellAnchor editAs="oneCell">
    <xdr:from>
      <xdr:col>0</xdr:col>
      <xdr:colOff>390525</xdr:colOff>
      <xdr:row>64</xdr:row>
      <xdr:rowOff>28575</xdr:rowOff>
    </xdr:from>
    <xdr:to>
      <xdr:col>0</xdr:col>
      <xdr:colOff>1057275</xdr:colOff>
      <xdr:row>64</xdr:row>
      <xdr:rowOff>800100</xdr:rowOff>
    </xdr:to>
    <xdr:pic>
      <xdr:nvPicPr>
        <xdr:cNvPr id="11" name="Picture 12"/>
        <xdr:cNvPicPr preferRelativeResize="1">
          <a:picLocks noChangeAspect="1"/>
        </xdr:cNvPicPr>
      </xdr:nvPicPr>
      <xdr:blipFill>
        <a:blip r:embed="rId9"/>
        <a:stretch>
          <a:fillRect/>
        </a:stretch>
      </xdr:blipFill>
      <xdr:spPr>
        <a:xfrm>
          <a:off x="390525" y="16973550"/>
          <a:ext cx="666750" cy="771525"/>
        </a:xfrm>
        <a:prstGeom prst="rect">
          <a:avLst/>
        </a:prstGeom>
        <a:noFill/>
        <a:ln w="9525" cmpd="sng">
          <a:noFill/>
        </a:ln>
      </xdr:spPr>
    </xdr:pic>
    <xdr:clientData/>
  </xdr:twoCellAnchor>
  <xdr:twoCellAnchor editAs="oneCell">
    <xdr:from>
      <xdr:col>0</xdr:col>
      <xdr:colOff>57150</xdr:colOff>
      <xdr:row>65</xdr:row>
      <xdr:rowOff>76200</xdr:rowOff>
    </xdr:from>
    <xdr:to>
      <xdr:col>0</xdr:col>
      <xdr:colOff>1428750</xdr:colOff>
      <xdr:row>70</xdr:row>
      <xdr:rowOff>76200</xdr:rowOff>
    </xdr:to>
    <xdr:pic>
      <xdr:nvPicPr>
        <xdr:cNvPr id="12" name="Picture 13"/>
        <xdr:cNvPicPr preferRelativeResize="1">
          <a:picLocks noChangeAspect="1"/>
        </xdr:cNvPicPr>
      </xdr:nvPicPr>
      <xdr:blipFill>
        <a:blip r:embed="rId10"/>
        <a:stretch>
          <a:fillRect/>
        </a:stretch>
      </xdr:blipFill>
      <xdr:spPr>
        <a:xfrm>
          <a:off x="57150" y="17859375"/>
          <a:ext cx="1371600" cy="904875"/>
        </a:xfrm>
        <a:prstGeom prst="rect">
          <a:avLst/>
        </a:prstGeom>
        <a:noFill/>
        <a:ln w="9525" cmpd="sng">
          <a:noFill/>
        </a:ln>
      </xdr:spPr>
    </xdr:pic>
    <xdr:clientData/>
  </xdr:twoCellAnchor>
  <xdr:twoCellAnchor editAs="oneCell">
    <xdr:from>
      <xdr:col>0</xdr:col>
      <xdr:colOff>314325</xdr:colOff>
      <xdr:row>131</xdr:row>
      <xdr:rowOff>47625</xdr:rowOff>
    </xdr:from>
    <xdr:to>
      <xdr:col>0</xdr:col>
      <xdr:colOff>923925</xdr:colOff>
      <xdr:row>132</xdr:row>
      <xdr:rowOff>276225</xdr:rowOff>
    </xdr:to>
    <xdr:pic>
      <xdr:nvPicPr>
        <xdr:cNvPr id="13" name="Picture 14"/>
        <xdr:cNvPicPr preferRelativeResize="1">
          <a:picLocks noChangeAspect="1"/>
        </xdr:cNvPicPr>
      </xdr:nvPicPr>
      <xdr:blipFill>
        <a:blip r:embed="rId11"/>
        <a:stretch>
          <a:fillRect/>
        </a:stretch>
      </xdr:blipFill>
      <xdr:spPr>
        <a:xfrm>
          <a:off x="314325" y="34280475"/>
          <a:ext cx="609600" cy="542925"/>
        </a:xfrm>
        <a:prstGeom prst="rect">
          <a:avLst/>
        </a:prstGeom>
        <a:noFill/>
        <a:ln w="9525" cmpd="sng">
          <a:noFill/>
        </a:ln>
      </xdr:spPr>
    </xdr:pic>
    <xdr:clientData/>
  </xdr:twoCellAnchor>
  <xdr:twoCellAnchor editAs="oneCell">
    <xdr:from>
      <xdr:col>0</xdr:col>
      <xdr:colOff>133350</xdr:colOff>
      <xdr:row>133</xdr:row>
      <xdr:rowOff>47625</xdr:rowOff>
    </xdr:from>
    <xdr:to>
      <xdr:col>0</xdr:col>
      <xdr:colOff>1343025</xdr:colOff>
      <xdr:row>133</xdr:row>
      <xdr:rowOff>809625</xdr:rowOff>
    </xdr:to>
    <xdr:pic>
      <xdr:nvPicPr>
        <xdr:cNvPr id="14" name="Picture 15"/>
        <xdr:cNvPicPr preferRelativeResize="1">
          <a:picLocks noChangeAspect="1"/>
        </xdr:cNvPicPr>
      </xdr:nvPicPr>
      <xdr:blipFill>
        <a:blip r:embed="rId12"/>
        <a:stretch>
          <a:fillRect/>
        </a:stretch>
      </xdr:blipFill>
      <xdr:spPr>
        <a:xfrm>
          <a:off x="133350" y="34909125"/>
          <a:ext cx="1209675" cy="762000"/>
        </a:xfrm>
        <a:prstGeom prst="rect">
          <a:avLst/>
        </a:prstGeom>
        <a:noFill/>
        <a:ln w="9525" cmpd="sng">
          <a:noFill/>
        </a:ln>
      </xdr:spPr>
    </xdr:pic>
    <xdr:clientData/>
  </xdr:twoCellAnchor>
  <xdr:twoCellAnchor editAs="oneCell">
    <xdr:from>
      <xdr:col>0</xdr:col>
      <xdr:colOff>390525</xdr:colOff>
      <xdr:row>57</xdr:row>
      <xdr:rowOff>38100</xdr:rowOff>
    </xdr:from>
    <xdr:to>
      <xdr:col>0</xdr:col>
      <xdr:colOff>1057275</xdr:colOff>
      <xdr:row>58</xdr:row>
      <xdr:rowOff>323850</xdr:rowOff>
    </xdr:to>
    <xdr:pic>
      <xdr:nvPicPr>
        <xdr:cNvPr id="15" name="Picture 16"/>
        <xdr:cNvPicPr preferRelativeResize="1">
          <a:picLocks noChangeAspect="1"/>
        </xdr:cNvPicPr>
      </xdr:nvPicPr>
      <xdr:blipFill>
        <a:blip r:embed="rId13"/>
        <a:stretch>
          <a:fillRect/>
        </a:stretch>
      </xdr:blipFill>
      <xdr:spPr>
        <a:xfrm>
          <a:off x="390525" y="12420600"/>
          <a:ext cx="666750" cy="676275"/>
        </a:xfrm>
        <a:prstGeom prst="rect">
          <a:avLst/>
        </a:prstGeom>
        <a:noFill/>
        <a:ln w="9525" cmpd="sng">
          <a:noFill/>
        </a:ln>
      </xdr:spPr>
    </xdr:pic>
    <xdr:clientData/>
  </xdr:twoCellAnchor>
  <xdr:twoCellAnchor editAs="oneCell">
    <xdr:from>
      <xdr:col>0</xdr:col>
      <xdr:colOff>19050</xdr:colOff>
      <xdr:row>143</xdr:row>
      <xdr:rowOff>57150</xdr:rowOff>
    </xdr:from>
    <xdr:to>
      <xdr:col>0</xdr:col>
      <xdr:colOff>1428750</xdr:colOff>
      <xdr:row>145</xdr:row>
      <xdr:rowOff>19050</xdr:rowOff>
    </xdr:to>
    <xdr:pic>
      <xdr:nvPicPr>
        <xdr:cNvPr id="16" name="Picture 17"/>
        <xdr:cNvPicPr preferRelativeResize="1">
          <a:picLocks noChangeAspect="1"/>
        </xdr:cNvPicPr>
      </xdr:nvPicPr>
      <xdr:blipFill>
        <a:blip r:embed="rId14"/>
        <a:stretch>
          <a:fillRect/>
        </a:stretch>
      </xdr:blipFill>
      <xdr:spPr>
        <a:xfrm>
          <a:off x="19050" y="37919025"/>
          <a:ext cx="1409700" cy="323850"/>
        </a:xfrm>
        <a:prstGeom prst="rect">
          <a:avLst/>
        </a:prstGeom>
        <a:noFill/>
        <a:ln w="9525" cmpd="sng">
          <a:noFill/>
        </a:ln>
      </xdr:spPr>
    </xdr:pic>
    <xdr:clientData/>
  </xdr:twoCellAnchor>
  <xdr:twoCellAnchor editAs="oneCell">
    <xdr:from>
      <xdr:col>0</xdr:col>
      <xdr:colOff>57150</xdr:colOff>
      <xdr:row>72</xdr:row>
      <xdr:rowOff>38100</xdr:rowOff>
    </xdr:from>
    <xdr:to>
      <xdr:col>0</xdr:col>
      <xdr:colOff>1457325</xdr:colOff>
      <xdr:row>75</xdr:row>
      <xdr:rowOff>133350</xdr:rowOff>
    </xdr:to>
    <xdr:pic>
      <xdr:nvPicPr>
        <xdr:cNvPr id="17" name="Picture 18"/>
        <xdr:cNvPicPr preferRelativeResize="1">
          <a:picLocks noChangeAspect="1"/>
        </xdr:cNvPicPr>
      </xdr:nvPicPr>
      <xdr:blipFill>
        <a:blip r:embed="rId15"/>
        <a:stretch>
          <a:fillRect/>
        </a:stretch>
      </xdr:blipFill>
      <xdr:spPr>
        <a:xfrm>
          <a:off x="57150" y="19088100"/>
          <a:ext cx="1400175" cy="638175"/>
        </a:xfrm>
        <a:prstGeom prst="rect">
          <a:avLst/>
        </a:prstGeom>
        <a:noFill/>
        <a:ln w="9525" cmpd="sng">
          <a:noFill/>
        </a:ln>
      </xdr:spPr>
    </xdr:pic>
    <xdr:clientData/>
  </xdr:twoCellAnchor>
  <xdr:twoCellAnchor editAs="oneCell">
    <xdr:from>
      <xdr:col>0</xdr:col>
      <xdr:colOff>295275</xdr:colOff>
      <xdr:row>79</xdr:row>
      <xdr:rowOff>152400</xdr:rowOff>
    </xdr:from>
    <xdr:to>
      <xdr:col>0</xdr:col>
      <xdr:colOff>1219200</xdr:colOff>
      <xdr:row>86</xdr:row>
      <xdr:rowOff>171450</xdr:rowOff>
    </xdr:to>
    <xdr:pic>
      <xdr:nvPicPr>
        <xdr:cNvPr id="18" name="Picture 21"/>
        <xdr:cNvPicPr preferRelativeResize="1">
          <a:picLocks noChangeAspect="1"/>
        </xdr:cNvPicPr>
      </xdr:nvPicPr>
      <xdr:blipFill>
        <a:blip r:embed="rId16"/>
        <a:stretch>
          <a:fillRect/>
        </a:stretch>
      </xdr:blipFill>
      <xdr:spPr>
        <a:xfrm>
          <a:off x="295275" y="21297900"/>
          <a:ext cx="923925" cy="2286000"/>
        </a:xfrm>
        <a:prstGeom prst="rect">
          <a:avLst/>
        </a:prstGeom>
        <a:noFill/>
        <a:ln w="9525" cmpd="sng">
          <a:noFill/>
        </a:ln>
      </xdr:spPr>
    </xdr:pic>
    <xdr:clientData/>
  </xdr:twoCellAnchor>
  <xdr:twoCellAnchor editAs="oneCell">
    <xdr:from>
      <xdr:col>0</xdr:col>
      <xdr:colOff>314325</xdr:colOff>
      <xdr:row>92</xdr:row>
      <xdr:rowOff>114300</xdr:rowOff>
    </xdr:from>
    <xdr:to>
      <xdr:col>0</xdr:col>
      <xdr:colOff>1190625</xdr:colOff>
      <xdr:row>96</xdr:row>
      <xdr:rowOff>180975</xdr:rowOff>
    </xdr:to>
    <xdr:pic>
      <xdr:nvPicPr>
        <xdr:cNvPr id="19" name="Picture 22"/>
        <xdr:cNvPicPr preferRelativeResize="1">
          <a:picLocks noChangeAspect="1"/>
        </xdr:cNvPicPr>
      </xdr:nvPicPr>
      <xdr:blipFill>
        <a:blip r:embed="rId17"/>
        <a:stretch>
          <a:fillRect/>
        </a:stretch>
      </xdr:blipFill>
      <xdr:spPr>
        <a:xfrm>
          <a:off x="314325" y="24898350"/>
          <a:ext cx="876300" cy="1362075"/>
        </a:xfrm>
        <a:prstGeom prst="rect">
          <a:avLst/>
        </a:prstGeom>
        <a:noFill/>
        <a:ln w="9525" cmpd="sng">
          <a:noFill/>
        </a:ln>
      </xdr:spPr>
    </xdr:pic>
    <xdr:clientData/>
  </xdr:twoCellAnchor>
  <xdr:twoCellAnchor editAs="oneCell">
    <xdr:from>
      <xdr:col>0</xdr:col>
      <xdr:colOff>466725</xdr:colOff>
      <xdr:row>102</xdr:row>
      <xdr:rowOff>76200</xdr:rowOff>
    </xdr:from>
    <xdr:to>
      <xdr:col>0</xdr:col>
      <xdr:colOff>1009650</xdr:colOff>
      <xdr:row>106</xdr:row>
      <xdr:rowOff>0</xdr:rowOff>
    </xdr:to>
    <xdr:pic>
      <xdr:nvPicPr>
        <xdr:cNvPr id="20" name="Picture 23"/>
        <xdr:cNvPicPr preferRelativeResize="1">
          <a:picLocks noChangeAspect="1"/>
        </xdr:cNvPicPr>
      </xdr:nvPicPr>
      <xdr:blipFill>
        <a:blip r:embed="rId18"/>
        <a:stretch>
          <a:fillRect/>
        </a:stretch>
      </xdr:blipFill>
      <xdr:spPr>
        <a:xfrm>
          <a:off x="466725" y="28098750"/>
          <a:ext cx="542925" cy="1219200"/>
        </a:xfrm>
        <a:prstGeom prst="rect">
          <a:avLst/>
        </a:prstGeom>
        <a:noFill/>
        <a:ln w="9525" cmpd="sng">
          <a:noFill/>
        </a:ln>
      </xdr:spPr>
    </xdr:pic>
    <xdr:clientData/>
  </xdr:twoCellAnchor>
  <xdr:twoCellAnchor editAs="oneCell">
    <xdr:from>
      <xdr:col>0</xdr:col>
      <xdr:colOff>200025</xdr:colOff>
      <xdr:row>111</xdr:row>
      <xdr:rowOff>114300</xdr:rowOff>
    </xdr:from>
    <xdr:to>
      <xdr:col>0</xdr:col>
      <xdr:colOff>1200150</xdr:colOff>
      <xdr:row>118</xdr:row>
      <xdr:rowOff>9525</xdr:rowOff>
    </xdr:to>
    <xdr:pic>
      <xdr:nvPicPr>
        <xdr:cNvPr id="21" name="Picture 24"/>
        <xdr:cNvPicPr preferRelativeResize="1">
          <a:picLocks noChangeAspect="1"/>
        </xdr:cNvPicPr>
      </xdr:nvPicPr>
      <xdr:blipFill>
        <a:blip r:embed="rId19"/>
        <a:stretch>
          <a:fillRect/>
        </a:stretch>
      </xdr:blipFill>
      <xdr:spPr>
        <a:xfrm>
          <a:off x="200025" y="30746700"/>
          <a:ext cx="1000125" cy="1162050"/>
        </a:xfrm>
        <a:prstGeom prst="rect">
          <a:avLst/>
        </a:prstGeom>
        <a:noFill/>
        <a:ln w="9525" cmpd="sng">
          <a:noFill/>
        </a:ln>
      </xdr:spPr>
    </xdr:pic>
    <xdr:clientData/>
  </xdr:twoCellAnchor>
  <xdr:twoCellAnchor editAs="oneCell">
    <xdr:from>
      <xdr:col>0</xdr:col>
      <xdr:colOff>285750</xdr:colOff>
      <xdr:row>121</xdr:row>
      <xdr:rowOff>38100</xdr:rowOff>
    </xdr:from>
    <xdr:to>
      <xdr:col>0</xdr:col>
      <xdr:colOff>1162050</xdr:colOff>
      <xdr:row>128</xdr:row>
      <xdr:rowOff>152400</xdr:rowOff>
    </xdr:to>
    <xdr:pic>
      <xdr:nvPicPr>
        <xdr:cNvPr id="22" name="Picture 25"/>
        <xdr:cNvPicPr preferRelativeResize="1">
          <a:picLocks noChangeAspect="1"/>
        </xdr:cNvPicPr>
      </xdr:nvPicPr>
      <xdr:blipFill>
        <a:blip r:embed="rId20"/>
        <a:stretch>
          <a:fillRect/>
        </a:stretch>
      </xdr:blipFill>
      <xdr:spPr>
        <a:xfrm>
          <a:off x="285750" y="32480250"/>
          <a:ext cx="876300" cy="1381125"/>
        </a:xfrm>
        <a:prstGeom prst="rect">
          <a:avLst/>
        </a:prstGeom>
        <a:noFill/>
        <a:ln w="9525" cmpd="sng">
          <a:noFill/>
        </a:ln>
      </xdr:spPr>
    </xdr:pic>
    <xdr:clientData/>
  </xdr:twoCellAnchor>
  <xdr:twoCellAnchor editAs="oneCell">
    <xdr:from>
      <xdr:col>0</xdr:col>
      <xdr:colOff>171450</xdr:colOff>
      <xdr:row>146</xdr:row>
      <xdr:rowOff>28575</xdr:rowOff>
    </xdr:from>
    <xdr:to>
      <xdr:col>0</xdr:col>
      <xdr:colOff>1219200</xdr:colOff>
      <xdr:row>148</xdr:row>
      <xdr:rowOff>76200</xdr:rowOff>
    </xdr:to>
    <xdr:pic>
      <xdr:nvPicPr>
        <xdr:cNvPr id="23" name="Picture 28"/>
        <xdr:cNvPicPr preferRelativeResize="1">
          <a:picLocks noChangeAspect="1"/>
        </xdr:cNvPicPr>
      </xdr:nvPicPr>
      <xdr:blipFill>
        <a:blip r:embed="rId21"/>
        <a:stretch>
          <a:fillRect/>
        </a:stretch>
      </xdr:blipFill>
      <xdr:spPr>
        <a:xfrm>
          <a:off x="171450" y="38433375"/>
          <a:ext cx="1047750" cy="409575"/>
        </a:xfrm>
        <a:prstGeom prst="rect">
          <a:avLst/>
        </a:prstGeom>
        <a:noFill/>
        <a:ln w="9525" cmpd="sng">
          <a:noFill/>
        </a:ln>
      </xdr:spPr>
    </xdr:pic>
    <xdr:clientData/>
  </xdr:twoCellAnchor>
  <xdr:twoCellAnchor editAs="oneCell">
    <xdr:from>
      <xdr:col>0</xdr:col>
      <xdr:colOff>9525</xdr:colOff>
      <xdr:row>135</xdr:row>
      <xdr:rowOff>28575</xdr:rowOff>
    </xdr:from>
    <xdr:to>
      <xdr:col>0</xdr:col>
      <xdr:colOff>1447800</xdr:colOff>
      <xdr:row>136</xdr:row>
      <xdr:rowOff>76200</xdr:rowOff>
    </xdr:to>
    <xdr:pic>
      <xdr:nvPicPr>
        <xdr:cNvPr id="24" name="Picture 29"/>
        <xdr:cNvPicPr preferRelativeResize="1">
          <a:picLocks noChangeAspect="1"/>
        </xdr:cNvPicPr>
      </xdr:nvPicPr>
      <xdr:blipFill>
        <a:blip r:embed="rId22"/>
        <a:stretch>
          <a:fillRect/>
        </a:stretch>
      </xdr:blipFill>
      <xdr:spPr>
        <a:xfrm>
          <a:off x="9525" y="35928300"/>
          <a:ext cx="1438275" cy="228600"/>
        </a:xfrm>
        <a:prstGeom prst="rect">
          <a:avLst/>
        </a:prstGeom>
        <a:noFill/>
        <a:ln w="9525" cmpd="sng">
          <a:noFill/>
        </a:ln>
      </xdr:spPr>
    </xdr:pic>
    <xdr:clientData/>
  </xdr:twoCellAnchor>
  <xdr:twoCellAnchor editAs="oneCell">
    <xdr:from>
      <xdr:col>0</xdr:col>
      <xdr:colOff>457200</xdr:colOff>
      <xdr:row>138</xdr:row>
      <xdr:rowOff>95250</xdr:rowOff>
    </xdr:from>
    <xdr:to>
      <xdr:col>0</xdr:col>
      <xdr:colOff>971550</xdr:colOff>
      <xdr:row>139</xdr:row>
      <xdr:rowOff>247650</xdr:rowOff>
    </xdr:to>
    <xdr:pic>
      <xdr:nvPicPr>
        <xdr:cNvPr id="25" name="Picture 30"/>
        <xdr:cNvPicPr preferRelativeResize="1">
          <a:picLocks noChangeAspect="1"/>
        </xdr:cNvPicPr>
      </xdr:nvPicPr>
      <xdr:blipFill>
        <a:blip r:embed="rId23"/>
        <a:stretch>
          <a:fillRect/>
        </a:stretch>
      </xdr:blipFill>
      <xdr:spPr>
        <a:xfrm>
          <a:off x="457200" y="36537900"/>
          <a:ext cx="514350" cy="466725"/>
        </a:xfrm>
        <a:prstGeom prst="rect">
          <a:avLst/>
        </a:prstGeom>
        <a:noFill/>
        <a:ln w="9525" cmpd="sng">
          <a:noFill/>
        </a:ln>
      </xdr:spPr>
    </xdr:pic>
    <xdr:clientData/>
  </xdr:twoCellAnchor>
  <xdr:twoCellAnchor editAs="oneCell">
    <xdr:from>
      <xdr:col>0</xdr:col>
      <xdr:colOff>285750</xdr:colOff>
      <xdr:row>140</xdr:row>
      <xdr:rowOff>66675</xdr:rowOff>
    </xdr:from>
    <xdr:to>
      <xdr:col>0</xdr:col>
      <xdr:colOff>1190625</xdr:colOff>
      <xdr:row>141</xdr:row>
      <xdr:rowOff>257175</xdr:rowOff>
    </xdr:to>
    <xdr:pic>
      <xdr:nvPicPr>
        <xdr:cNvPr id="26" name="Picture 31"/>
        <xdr:cNvPicPr preferRelativeResize="1">
          <a:picLocks noChangeAspect="1"/>
        </xdr:cNvPicPr>
      </xdr:nvPicPr>
      <xdr:blipFill>
        <a:blip r:embed="rId24"/>
        <a:stretch>
          <a:fillRect/>
        </a:stretch>
      </xdr:blipFill>
      <xdr:spPr>
        <a:xfrm>
          <a:off x="285750" y="37137975"/>
          <a:ext cx="9048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28575</xdr:rowOff>
    </xdr:from>
    <xdr:to>
      <xdr:col>4</xdr:col>
      <xdr:colOff>504825</xdr:colOff>
      <xdr:row>9</xdr:row>
      <xdr:rowOff>114300</xdr:rowOff>
    </xdr:to>
    <xdr:pic>
      <xdr:nvPicPr>
        <xdr:cNvPr id="1" name="Picture 1"/>
        <xdr:cNvPicPr preferRelativeResize="1">
          <a:picLocks noChangeAspect="1"/>
        </xdr:cNvPicPr>
      </xdr:nvPicPr>
      <xdr:blipFill>
        <a:blip r:embed="rId1"/>
        <a:stretch>
          <a:fillRect/>
        </a:stretch>
      </xdr:blipFill>
      <xdr:spPr>
        <a:xfrm>
          <a:off x="504825" y="190500"/>
          <a:ext cx="6934200" cy="1381125"/>
        </a:xfrm>
        <a:prstGeom prst="rect">
          <a:avLst/>
        </a:prstGeom>
        <a:noFill/>
        <a:ln w="9525" cmpd="sng">
          <a:noFill/>
        </a:ln>
      </xdr:spPr>
    </xdr:pic>
    <xdr:clientData/>
  </xdr:twoCellAnchor>
  <xdr:twoCellAnchor editAs="oneCell">
    <xdr:from>
      <xdr:col>0</xdr:col>
      <xdr:colOff>0</xdr:colOff>
      <xdr:row>33</xdr:row>
      <xdr:rowOff>190500</xdr:rowOff>
    </xdr:from>
    <xdr:to>
      <xdr:col>0</xdr:col>
      <xdr:colOff>1438275</xdr:colOff>
      <xdr:row>38</xdr:row>
      <xdr:rowOff>257175</xdr:rowOff>
    </xdr:to>
    <xdr:pic>
      <xdr:nvPicPr>
        <xdr:cNvPr id="2" name="Picture 4"/>
        <xdr:cNvPicPr preferRelativeResize="1">
          <a:picLocks noChangeAspect="1"/>
        </xdr:cNvPicPr>
      </xdr:nvPicPr>
      <xdr:blipFill>
        <a:blip r:embed="rId2"/>
        <a:stretch>
          <a:fillRect/>
        </a:stretch>
      </xdr:blipFill>
      <xdr:spPr>
        <a:xfrm>
          <a:off x="0" y="6991350"/>
          <a:ext cx="1438275" cy="1685925"/>
        </a:xfrm>
        <a:prstGeom prst="rect">
          <a:avLst/>
        </a:prstGeom>
        <a:noFill/>
        <a:ln w="9525" cmpd="sng">
          <a:noFill/>
        </a:ln>
      </xdr:spPr>
    </xdr:pic>
    <xdr:clientData/>
  </xdr:twoCellAnchor>
  <xdr:twoCellAnchor editAs="oneCell">
    <xdr:from>
      <xdr:col>0</xdr:col>
      <xdr:colOff>0</xdr:colOff>
      <xdr:row>40</xdr:row>
      <xdr:rowOff>0</xdr:rowOff>
    </xdr:from>
    <xdr:to>
      <xdr:col>0</xdr:col>
      <xdr:colOff>1457325</xdr:colOff>
      <xdr:row>43</xdr:row>
      <xdr:rowOff>76200</xdr:rowOff>
    </xdr:to>
    <xdr:pic>
      <xdr:nvPicPr>
        <xdr:cNvPr id="3" name="Picture 5"/>
        <xdr:cNvPicPr preferRelativeResize="1">
          <a:picLocks noChangeAspect="1"/>
        </xdr:cNvPicPr>
      </xdr:nvPicPr>
      <xdr:blipFill>
        <a:blip r:embed="rId3"/>
        <a:stretch>
          <a:fillRect/>
        </a:stretch>
      </xdr:blipFill>
      <xdr:spPr>
        <a:xfrm>
          <a:off x="0" y="8905875"/>
          <a:ext cx="1457325" cy="619125"/>
        </a:xfrm>
        <a:prstGeom prst="rect">
          <a:avLst/>
        </a:prstGeom>
        <a:noFill/>
        <a:ln w="9525" cmpd="sng">
          <a:noFill/>
        </a:ln>
      </xdr:spPr>
    </xdr:pic>
    <xdr:clientData/>
  </xdr:twoCellAnchor>
  <xdr:twoCellAnchor editAs="oneCell">
    <xdr:from>
      <xdr:col>0</xdr:col>
      <xdr:colOff>19050</xdr:colOff>
      <xdr:row>46</xdr:row>
      <xdr:rowOff>0</xdr:rowOff>
    </xdr:from>
    <xdr:to>
      <xdr:col>0</xdr:col>
      <xdr:colOff>1495425</xdr:colOff>
      <xdr:row>48</xdr:row>
      <xdr:rowOff>161925</xdr:rowOff>
    </xdr:to>
    <xdr:pic>
      <xdr:nvPicPr>
        <xdr:cNvPr id="4" name="Picture 6"/>
        <xdr:cNvPicPr preferRelativeResize="1">
          <a:picLocks noChangeAspect="1"/>
        </xdr:cNvPicPr>
      </xdr:nvPicPr>
      <xdr:blipFill>
        <a:blip r:embed="rId4"/>
        <a:stretch>
          <a:fillRect/>
        </a:stretch>
      </xdr:blipFill>
      <xdr:spPr>
        <a:xfrm>
          <a:off x="19050" y="9972675"/>
          <a:ext cx="1476375" cy="523875"/>
        </a:xfrm>
        <a:prstGeom prst="rect">
          <a:avLst/>
        </a:prstGeom>
        <a:noFill/>
        <a:ln w="9525" cmpd="sng">
          <a:noFill/>
        </a:ln>
      </xdr:spPr>
    </xdr:pic>
    <xdr:clientData/>
  </xdr:twoCellAnchor>
  <xdr:twoCellAnchor editAs="oneCell">
    <xdr:from>
      <xdr:col>0</xdr:col>
      <xdr:colOff>66675</xdr:colOff>
      <xdr:row>25</xdr:row>
      <xdr:rowOff>85725</xdr:rowOff>
    </xdr:from>
    <xdr:to>
      <xdr:col>0</xdr:col>
      <xdr:colOff>1276350</xdr:colOff>
      <xdr:row>29</xdr:row>
      <xdr:rowOff>47625</xdr:rowOff>
    </xdr:to>
    <xdr:pic>
      <xdr:nvPicPr>
        <xdr:cNvPr id="5" name="Picture 7"/>
        <xdr:cNvPicPr preferRelativeResize="1">
          <a:picLocks noChangeAspect="1"/>
        </xdr:cNvPicPr>
      </xdr:nvPicPr>
      <xdr:blipFill>
        <a:blip r:embed="rId5"/>
        <a:stretch>
          <a:fillRect/>
        </a:stretch>
      </xdr:blipFill>
      <xdr:spPr>
        <a:xfrm>
          <a:off x="66675" y="5314950"/>
          <a:ext cx="1209675" cy="685800"/>
        </a:xfrm>
        <a:prstGeom prst="rect">
          <a:avLst/>
        </a:prstGeom>
        <a:noFill/>
        <a:ln w="9525" cmpd="sng">
          <a:noFill/>
        </a:ln>
      </xdr:spPr>
    </xdr:pic>
    <xdr:clientData/>
  </xdr:twoCellAnchor>
  <xdr:twoCellAnchor editAs="oneCell">
    <xdr:from>
      <xdr:col>0</xdr:col>
      <xdr:colOff>28575</xdr:colOff>
      <xdr:row>53</xdr:row>
      <xdr:rowOff>123825</xdr:rowOff>
    </xdr:from>
    <xdr:to>
      <xdr:col>0</xdr:col>
      <xdr:colOff>1438275</xdr:colOff>
      <xdr:row>56</xdr:row>
      <xdr:rowOff>66675</xdr:rowOff>
    </xdr:to>
    <xdr:pic>
      <xdr:nvPicPr>
        <xdr:cNvPr id="6" name="Picture 8"/>
        <xdr:cNvPicPr preferRelativeResize="1">
          <a:picLocks noChangeAspect="1"/>
        </xdr:cNvPicPr>
      </xdr:nvPicPr>
      <xdr:blipFill>
        <a:blip r:embed="rId6"/>
        <a:stretch>
          <a:fillRect/>
        </a:stretch>
      </xdr:blipFill>
      <xdr:spPr>
        <a:xfrm>
          <a:off x="28575" y="11344275"/>
          <a:ext cx="1409700" cy="485775"/>
        </a:xfrm>
        <a:prstGeom prst="rect">
          <a:avLst/>
        </a:prstGeom>
        <a:noFill/>
        <a:ln w="9525" cmpd="sng">
          <a:noFill/>
        </a:ln>
      </xdr:spPr>
    </xdr:pic>
    <xdr:clientData/>
  </xdr:twoCellAnchor>
  <xdr:twoCellAnchor editAs="oneCell">
    <xdr:from>
      <xdr:col>0</xdr:col>
      <xdr:colOff>200025</xdr:colOff>
      <xdr:row>60</xdr:row>
      <xdr:rowOff>19050</xdr:rowOff>
    </xdr:from>
    <xdr:to>
      <xdr:col>0</xdr:col>
      <xdr:colOff>1314450</xdr:colOff>
      <xdr:row>63</xdr:row>
      <xdr:rowOff>76200</xdr:rowOff>
    </xdr:to>
    <xdr:pic>
      <xdr:nvPicPr>
        <xdr:cNvPr id="7" name="Picture 9"/>
        <xdr:cNvPicPr preferRelativeResize="1">
          <a:picLocks noChangeAspect="1"/>
        </xdr:cNvPicPr>
      </xdr:nvPicPr>
      <xdr:blipFill>
        <a:blip r:embed="rId7"/>
        <a:stretch>
          <a:fillRect/>
        </a:stretch>
      </xdr:blipFill>
      <xdr:spPr>
        <a:xfrm>
          <a:off x="200025" y="12487275"/>
          <a:ext cx="1114425" cy="600075"/>
        </a:xfrm>
        <a:prstGeom prst="rect">
          <a:avLst/>
        </a:prstGeom>
        <a:noFill/>
        <a:ln w="9525" cmpd="sng">
          <a:noFill/>
        </a:ln>
      </xdr:spPr>
    </xdr:pic>
    <xdr:clientData/>
  </xdr:twoCellAnchor>
  <xdr:twoCellAnchor editAs="oneCell">
    <xdr:from>
      <xdr:col>0</xdr:col>
      <xdr:colOff>0</xdr:colOff>
      <xdr:row>65</xdr:row>
      <xdr:rowOff>76200</xdr:rowOff>
    </xdr:from>
    <xdr:to>
      <xdr:col>0</xdr:col>
      <xdr:colOff>1476375</xdr:colOff>
      <xdr:row>69</xdr:row>
      <xdr:rowOff>161925</xdr:rowOff>
    </xdr:to>
    <xdr:pic>
      <xdr:nvPicPr>
        <xdr:cNvPr id="8" name="Picture 10"/>
        <xdr:cNvPicPr preferRelativeResize="1">
          <a:picLocks noChangeAspect="1"/>
        </xdr:cNvPicPr>
      </xdr:nvPicPr>
      <xdr:blipFill>
        <a:blip r:embed="rId8"/>
        <a:stretch>
          <a:fillRect/>
        </a:stretch>
      </xdr:blipFill>
      <xdr:spPr>
        <a:xfrm>
          <a:off x="0" y="13430250"/>
          <a:ext cx="1476375" cy="809625"/>
        </a:xfrm>
        <a:prstGeom prst="rect">
          <a:avLst/>
        </a:prstGeom>
        <a:noFill/>
        <a:ln w="9525" cmpd="sng">
          <a:noFill/>
        </a:ln>
      </xdr:spPr>
    </xdr:pic>
    <xdr:clientData/>
  </xdr:twoCellAnchor>
  <xdr:twoCellAnchor editAs="oneCell">
    <xdr:from>
      <xdr:col>0</xdr:col>
      <xdr:colOff>0</xdr:colOff>
      <xdr:row>73</xdr:row>
      <xdr:rowOff>95250</xdr:rowOff>
    </xdr:from>
    <xdr:to>
      <xdr:col>0</xdr:col>
      <xdr:colOff>1457325</xdr:colOff>
      <xdr:row>77</xdr:row>
      <xdr:rowOff>114300</xdr:rowOff>
    </xdr:to>
    <xdr:pic>
      <xdr:nvPicPr>
        <xdr:cNvPr id="9" name="Picture 11"/>
        <xdr:cNvPicPr preferRelativeResize="1">
          <a:picLocks noChangeAspect="1"/>
        </xdr:cNvPicPr>
      </xdr:nvPicPr>
      <xdr:blipFill>
        <a:blip r:embed="rId9"/>
        <a:stretch>
          <a:fillRect/>
        </a:stretch>
      </xdr:blipFill>
      <xdr:spPr>
        <a:xfrm>
          <a:off x="0" y="14878050"/>
          <a:ext cx="1457325" cy="742950"/>
        </a:xfrm>
        <a:prstGeom prst="rect">
          <a:avLst/>
        </a:prstGeom>
        <a:noFill/>
        <a:ln w="9525" cmpd="sng">
          <a:noFill/>
        </a:ln>
      </xdr:spPr>
    </xdr:pic>
    <xdr:clientData/>
  </xdr:twoCellAnchor>
  <xdr:twoCellAnchor editAs="oneCell">
    <xdr:from>
      <xdr:col>0</xdr:col>
      <xdr:colOff>171450</xdr:colOff>
      <xdr:row>81</xdr:row>
      <xdr:rowOff>104775</xdr:rowOff>
    </xdr:from>
    <xdr:to>
      <xdr:col>0</xdr:col>
      <xdr:colOff>1304925</xdr:colOff>
      <xdr:row>82</xdr:row>
      <xdr:rowOff>419100</xdr:rowOff>
    </xdr:to>
    <xdr:pic>
      <xdr:nvPicPr>
        <xdr:cNvPr id="10" name="Picture 12"/>
        <xdr:cNvPicPr preferRelativeResize="1">
          <a:picLocks noChangeAspect="1"/>
        </xdr:cNvPicPr>
      </xdr:nvPicPr>
      <xdr:blipFill>
        <a:blip r:embed="rId10"/>
        <a:stretch>
          <a:fillRect/>
        </a:stretch>
      </xdr:blipFill>
      <xdr:spPr>
        <a:xfrm>
          <a:off x="171450" y="16316325"/>
          <a:ext cx="1133475" cy="781050"/>
        </a:xfrm>
        <a:prstGeom prst="rect">
          <a:avLst/>
        </a:prstGeom>
        <a:noFill/>
        <a:ln w="9525" cmpd="sng">
          <a:noFill/>
        </a:ln>
      </xdr:spPr>
    </xdr:pic>
    <xdr:clientData/>
  </xdr:twoCellAnchor>
  <xdr:twoCellAnchor editAs="oneCell">
    <xdr:from>
      <xdr:col>0</xdr:col>
      <xdr:colOff>85725</xdr:colOff>
      <xdr:row>83</xdr:row>
      <xdr:rowOff>28575</xdr:rowOff>
    </xdr:from>
    <xdr:to>
      <xdr:col>0</xdr:col>
      <xdr:colOff>1352550</xdr:colOff>
      <xdr:row>84</xdr:row>
      <xdr:rowOff>390525</xdr:rowOff>
    </xdr:to>
    <xdr:pic>
      <xdr:nvPicPr>
        <xdr:cNvPr id="11" name="Picture 13"/>
        <xdr:cNvPicPr preferRelativeResize="1">
          <a:picLocks noChangeAspect="1"/>
        </xdr:cNvPicPr>
      </xdr:nvPicPr>
      <xdr:blipFill>
        <a:blip r:embed="rId11"/>
        <a:stretch>
          <a:fillRect/>
        </a:stretch>
      </xdr:blipFill>
      <xdr:spPr>
        <a:xfrm>
          <a:off x="85725" y="17173575"/>
          <a:ext cx="1266825" cy="838200"/>
        </a:xfrm>
        <a:prstGeom prst="rect">
          <a:avLst/>
        </a:prstGeom>
        <a:noFill/>
        <a:ln w="9525" cmpd="sng">
          <a:noFill/>
        </a:ln>
      </xdr:spPr>
    </xdr:pic>
    <xdr:clientData/>
  </xdr:twoCellAnchor>
  <xdr:twoCellAnchor editAs="oneCell">
    <xdr:from>
      <xdr:col>0</xdr:col>
      <xdr:colOff>0</xdr:colOff>
      <xdr:row>85</xdr:row>
      <xdr:rowOff>0</xdr:rowOff>
    </xdr:from>
    <xdr:to>
      <xdr:col>0</xdr:col>
      <xdr:colOff>1343025</xdr:colOff>
      <xdr:row>86</xdr:row>
      <xdr:rowOff>400050</xdr:rowOff>
    </xdr:to>
    <xdr:pic>
      <xdr:nvPicPr>
        <xdr:cNvPr id="12" name="Picture 14"/>
        <xdr:cNvPicPr preferRelativeResize="1">
          <a:picLocks noChangeAspect="1"/>
        </xdr:cNvPicPr>
      </xdr:nvPicPr>
      <xdr:blipFill>
        <a:blip r:embed="rId12"/>
        <a:stretch>
          <a:fillRect/>
        </a:stretch>
      </xdr:blipFill>
      <xdr:spPr>
        <a:xfrm>
          <a:off x="0" y="18097500"/>
          <a:ext cx="1343025" cy="866775"/>
        </a:xfrm>
        <a:prstGeom prst="rect">
          <a:avLst/>
        </a:prstGeom>
        <a:noFill/>
        <a:ln w="9525" cmpd="sng">
          <a:noFill/>
        </a:ln>
      </xdr:spPr>
    </xdr:pic>
    <xdr:clientData/>
  </xdr:twoCellAnchor>
  <xdr:twoCellAnchor editAs="oneCell">
    <xdr:from>
      <xdr:col>0</xdr:col>
      <xdr:colOff>0</xdr:colOff>
      <xdr:row>17</xdr:row>
      <xdr:rowOff>133350</xdr:rowOff>
    </xdr:from>
    <xdr:to>
      <xdr:col>0</xdr:col>
      <xdr:colOff>1333500</xdr:colOff>
      <xdr:row>23</xdr:row>
      <xdr:rowOff>142875</xdr:rowOff>
    </xdr:to>
    <xdr:pic>
      <xdr:nvPicPr>
        <xdr:cNvPr id="13" name="Рисунок 2"/>
        <xdr:cNvPicPr preferRelativeResize="1">
          <a:picLocks noChangeAspect="1"/>
        </xdr:cNvPicPr>
      </xdr:nvPicPr>
      <xdr:blipFill>
        <a:blip r:embed="rId13"/>
        <a:stretch>
          <a:fillRect/>
        </a:stretch>
      </xdr:blipFill>
      <xdr:spPr>
        <a:xfrm>
          <a:off x="0" y="3362325"/>
          <a:ext cx="1333500" cy="1666875"/>
        </a:xfrm>
        <a:prstGeom prst="rect">
          <a:avLst/>
        </a:prstGeom>
        <a:noFill/>
        <a:ln w="9525" cmpd="sng">
          <a:noFill/>
        </a:ln>
      </xdr:spPr>
    </xdr:pic>
    <xdr:clientData/>
  </xdr:twoCellAnchor>
  <xdr:twoCellAnchor editAs="oneCell">
    <xdr:from>
      <xdr:col>0</xdr:col>
      <xdr:colOff>428625</xdr:colOff>
      <xdr:row>12</xdr:row>
      <xdr:rowOff>9525</xdr:rowOff>
    </xdr:from>
    <xdr:to>
      <xdr:col>0</xdr:col>
      <xdr:colOff>1314450</xdr:colOff>
      <xdr:row>15</xdr:row>
      <xdr:rowOff>180975</xdr:rowOff>
    </xdr:to>
    <xdr:pic>
      <xdr:nvPicPr>
        <xdr:cNvPr id="14" name="Рисунок 17"/>
        <xdr:cNvPicPr preferRelativeResize="1">
          <a:picLocks noChangeAspect="1"/>
        </xdr:cNvPicPr>
      </xdr:nvPicPr>
      <xdr:blipFill>
        <a:blip r:embed="rId13"/>
        <a:stretch>
          <a:fillRect/>
        </a:stretch>
      </xdr:blipFill>
      <xdr:spPr>
        <a:xfrm>
          <a:off x="428625" y="2276475"/>
          <a:ext cx="8858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28575</xdr:rowOff>
    </xdr:from>
    <xdr:to>
      <xdr:col>3</xdr:col>
      <xdr:colOff>3514725</xdr:colOff>
      <xdr:row>9</xdr:row>
      <xdr:rowOff>114300</xdr:rowOff>
    </xdr:to>
    <xdr:pic>
      <xdr:nvPicPr>
        <xdr:cNvPr id="1" name="Picture 1"/>
        <xdr:cNvPicPr preferRelativeResize="1">
          <a:picLocks noChangeAspect="1"/>
        </xdr:cNvPicPr>
      </xdr:nvPicPr>
      <xdr:blipFill>
        <a:blip r:embed="rId1"/>
        <a:stretch>
          <a:fillRect/>
        </a:stretch>
      </xdr:blipFill>
      <xdr:spPr>
        <a:xfrm>
          <a:off x="504825" y="190500"/>
          <a:ext cx="6924675" cy="1381125"/>
        </a:xfrm>
        <a:prstGeom prst="rect">
          <a:avLst/>
        </a:prstGeom>
        <a:noFill/>
        <a:ln w="9525" cmpd="sng">
          <a:noFill/>
        </a:ln>
      </xdr:spPr>
    </xdr:pic>
    <xdr:clientData/>
  </xdr:twoCellAnchor>
  <xdr:twoCellAnchor editAs="oneCell">
    <xdr:from>
      <xdr:col>0</xdr:col>
      <xdr:colOff>295275</xdr:colOff>
      <xdr:row>42</xdr:row>
      <xdr:rowOff>28575</xdr:rowOff>
    </xdr:from>
    <xdr:to>
      <xdr:col>0</xdr:col>
      <xdr:colOff>1333500</xdr:colOff>
      <xdr:row>42</xdr:row>
      <xdr:rowOff>771525</xdr:rowOff>
    </xdr:to>
    <xdr:pic>
      <xdr:nvPicPr>
        <xdr:cNvPr id="2" name="Picture 6"/>
        <xdr:cNvPicPr preferRelativeResize="1">
          <a:picLocks noChangeAspect="1"/>
        </xdr:cNvPicPr>
      </xdr:nvPicPr>
      <xdr:blipFill>
        <a:blip r:embed="rId2"/>
        <a:stretch>
          <a:fillRect/>
        </a:stretch>
      </xdr:blipFill>
      <xdr:spPr>
        <a:xfrm>
          <a:off x="295275" y="9220200"/>
          <a:ext cx="1038225" cy="742950"/>
        </a:xfrm>
        <a:prstGeom prst="rect">
          <a:avLst/>
        </a:prstGeom>
        <a:noFill/>
        <a:ln w="9525" cmpd="sng">
          <a:noFill/>
        </a:ln>
      </xdr:spPr>
    </xdr:pic>
    <xdr:clientData/>
  </xdr:twoCellAnchor>
  <xdr:twoCellAnchor editAs="oneCell">
    <xdr:from>
      <xdr:col>0</xdr:col>
      <xdr:colOff>295275</xdr:colOff>
      <xdr:row>43</xdr:row>
      <xdr:rowOff>28575</xdr:rowOff>
    </xdr:from>
    <xdr:to>
      <xdr:col>0</xdr:col>
      <xdr:colOff>1209675</xdr:colOff>
      <xdr:row>43</xdr:row>
      <xdr:rowOff>1114425</xdr:rowOff>
    </xdr:to>
    <xdr:pic>
      <xdr:nvPicPr>
        <xdr:cNvPr id="3" name="Picture 7"/>
        <xdr:cNvPicPr preferRelativeResize="1">
          <a:picLocks noChangeAspect="1"/>
        </xdr:cNvPicPr>
      </xdr:nvPicPr>
      <xdr:blipFill>
        <a:blip r:embed="rId3"/>
        <a:stretch>
          <a:fillRect/>
        </a:stretch>
      </xdr:blipFill>
      <xdr:spPr>
        <a:xfrm>
          <a:off x="295275" y="10020300"/>
          <a:ext cx="914400" cy="1085850"/>
        </a:xfrm>
        <a:prstGeom prst="rect">
          <a:avLst/>
        </a:prstGeom>
        <a:noFill/>
        <a:ln w="9525" cmpd="sng">
          <a:noFill/>
        </a:ln>
      </xdr:spPr>
    </xdr:pic>
    <xdr:clientData/>
  </xdr:twoCellAnchor>
  <xdr:twoCellAnchor editAs="oneCell">
    <xdr:from>
      <xdr:col>0</xdr:col>
      <xdr:colOff>152400</xdr:colOff>
      <xdr:row>44</xdr:row>
      <xdr:rowOff>38100</xdr:rowOff>
    </xdr:from>
    <xdr:to>
      <xdr:col>0</xdr:col>
      <xdr:colOff>1400175</xdr:colOff>
      <xdr:row>46</xdr:row>
      <xdr:rowOff>219075</xdr:rowOff>
    </xdr:to>
    <xdr:pic>
      <xdr:nvPicPr>
        <xdr:cNvPr id="4" name="Picture 8"/>
        <xdr:cNvPicPr preferRelativeResize="1">
          <a:picLocks noChangeAspect="1"/>
        </xdr:cNvPicPr>
      </xdr:nvPicPr>
      <xdr:blipFill>
        <a:blip r:embed="rId4"/>
        <a:stretch>
          <a:fillRect/>
        </a:stretch>
      </xdr:blipFill>
      <xdr:spPr>
        <a:xfrm>
          <a:off x="152400" y="11210925"/>
          <a:ext cx="1247775" cy="828675"/>
        </a:xfrm>
        <a:prstGeom prst="rect">
          <a:avLst/>
        </a:prstGeom>
        <a:noFill/>
        <a:ln w="9525" cmpd="sng">
          <a:noFill/>
        </a:ln>
      </xdr:spPr>
    </xdr:pic>
    <xdr:clientData/>
  </xdr:twoCellAnchor>
  <xdr:twoCellAnchor editAs="oneCell">
    <xdr:from>
      <xdr:col>0</xdr:col>
      <xdr:colOff>57150</xdr:colOff>
      <xdr:row>48</xdr:row>
      <xdr:rowOff>76200</xdr:rowOff>
    </xdr:from>
    <xdr:to>
      <xdr:col>0</xdr:col>
      <xdr:colOff>1428750</xdr:colOff>
      <xdr:row>53</xdr:row>
      <xdr:rowOff>76200</xdr:rowOff>
    </xdr:to>
    <xdr:pic>
      <xdr:nvPicPr>
        <xdr:cNvPr id="5" name="Picture 10"/>
        <xdr:cNvPicPr preferRelativeResize="1">
          <a:picLocks noChangeAspect="1"/>
        </xdr:cNvPicPr>
      </xdr:nvPicPr>
      <xdr:blipFill>
        <a:blip r:embed="rId5"/>
        <a:stretch>
          <a:fillRect/>
        </a:stretch>
      </xdr:blipFill>
      <xdr:spPr>
        <a:xfrm>
          <a:off x="57150" y="13220700"/>
          <a:ext cx="1371600" cy="904875"/>
        </a:xfrm>
        <a:prstGeom prst="rect">
          <a:avLst/>
        </a:prstGeom>
        <a:noFill/>
        <a:ln w="9525" cmpd="sng">
          <a:noFill/>
        </a:ln>
      </xdr:spPr>
    </xdr:pic>
    <xdr:clientData/>
  </xdr:twoCellAnchor>
  <xdr:twoCellAnchor editAs="oneCell">
    <xdr:from>
      <xdr:col>0</xdr:col>
      <xdr:colOff>0</xdr:colOff>
      <xdr:row>22</xdr:row>
      <xdr:rowOff>276225</xdr:rowOff>
    </xdr:from>
    <xdr:to>
      <xdr:col>0</xdr:col>
      <xdr:colOff>1400175</xdr:colOff>
      <xdr:row>28</xdr:row>
      <xdr:rowOff>209550</xdr:rowOff>
    </xdr:to>
    <xdr:pic>
      <xdr:nvPicPr>
        <xdr:cNvPr id="6" name="Рисунок 1"/>
        <xdr:cNvPicPr preferRelativeResize="1">
          <a:picLocks noChangeAspect="1"/>
        </xdr:cNvPicPr>
      </xdr:nvPicPr>
      <xdr:blipFill>
        <a:blip r:embed="rId6"/>
        <a:stretch>
          <a:fillRect/>
        </a:stretch>
      </xdr:blipFill>
      <xdr:spPr>
        <a:xfrm>
          <a:off x="0" y="4333875"/>
          <a:ext cx="1400175" cy="1876425"/>
        </a:xfrm>
        <a:prstGeom prst="rect">
          <a:avLst/>
        </a:prstGeom>
        <a:noFill/>
        <a:ln w="9525" cmpd="sng">
          <a:noFill/>
        </a:ln>
      </xdr:spPr>
    </xdr:pic>
    <xdr:clientData/>
  </xdr:twoCellAnchor>
  <xdr:twoCellAnchor editAs="oneCell">
    <xdr:from>
      <xdr:col>0</xdr:col>
      <xdr:colOff>0</xdr:colOff>
      <xdr:row>12</xdr:row>
      <xdr:rowOff>104775</xdr:rowOff>
    </xdr:from>
    <xdr:to>
      <xdr:col>0</xdr:col>
      <xdr:colOff>1400175</xdr:colOff>
      <xdr:row>18</xdr:row>
      <xdr:rowOff>66675</xdr:rowOff>
    </xdr:to>
    <xdr:pic>
      <xdr:nvPicPr>
        <xdr:cNvPr id="7" name="Рисунок 12"/>
        <xdr:cNvPicPr preferRelativeResize="1">
          <a:picLocks noChangeAspect="1"/>
        </xdr:cNvPicPr>
      </xdr:nvPicPr>
      <xdr:blipFill>
        <a:blip r:embed="rId6"/>
        <a:stretch>
          <a:fillRect/>
        </a:stretch>
      </xdr:blipFill>
      <xdr:spPr>
        <a:xfrm>
          <a:off x="0" y="2371725"/>
          <a:ext cx="1400175" cy="1047750"/>
        </a:xfrm>
        <a:prstGeom prst="rect">
          <a:avLst/>
        </a:prstGeom>
        <a:noFill/>
        <a:ln w="9525" cmpd="sng">
          <a:noFill/>
        </a:ln>
      </xdr:spPr>
    </xdr:pic>
    <xdr:clientData/>
  </xdr:twoCellAnchor>
  <xdr:twoCellAnchor editAs="oneCell">
    <xdr:from>
      <xdr:col>0</xdr:col>
      <xdr:colOff>0</xdr:colOff>
      <xdr:row>32</xdr:row>
      <xdr:rowOff>142875</xdr:rowOff>
    </xdr:from>
    <xdr:to>
      <xdr:col>0</xdr:col>
      <xdr:colOff>1428750</xdr:colOff>
      <xdr:row>38</xdr:row>
      <xdr:rowOff>19050</xdr:rowOff>
    </xdr:to>
    <xdr:pic>
      <xdr:nvPicPr>
        <xdr:cNvPr id="8" name="Рисунок 2"/>
        <xdr:cNvPicPr preferRelativeResize="1">
          <a:picLocks noChangeAspect="1"/>
        </xdr:cNvPicPr>
      </xdr:nvPicPr>
      <xdr:blipFill>
        <a:blip r:embed="rId7"/>
        <a:stretch>
          <a:fillRect/>
        </a:stretch>
      </xdr:blipFill>
      <xdr:spPr>
        <a:xfrm>
          <a:off x="0" y="6991350"/>
          <a:ext cx="1428750" cy="962025"/>
        </a:xfrm>
        <a:prstGeom prst="rect">
          <a:avLst/>
        </a:prstGeom>
        <a:noFill/>
        <a:ln w="9525" cmpd="sng">
          <a:noFill/>
        </a:ln>
      </xdr:spPr>
    </xdr:pic>
    <xdr:clientData/>
  </xdr:twoCellAnchor>
  <xdr:twoCellAnchor editAs="oneCell">
    <xdr:from>
      <xdr:col>0</xdr:col>
      <xdr:colOff>238125</xdr:colOff>
      <xdr:row>47</xdr:row>
      <xdr:rowOff>57150</xdr:rowOff>
    </xdr:from>
    <xdr:to>
      <xdr:col>0</xdr:col>
      <xdr:colOff>990600</xdr:colOff>
      <xdr:row>47</xdr:row>
      <xdr:rowOff>971550</xdr:rowOff>
    </xdr:to>
    <xdr:pic>
      <xdr:nvPicPr>
        <xdr:cNvPr id="9" name="Рисунок 1"/>
        <xdr:cNvPicPr preferRelativeResize="1">
          <a:picLocks noChangeAspect="1"/>
        </xdr:cNvPicPr>
      </xdr:nvPicPr>
      <xdr:blipFill>
        <a:blip r:embed="rId8"/>
        <a:stretch>
          <a:fillRect/>
        </a:stretch>
      </xdr:blipFill>
      <xdr:spPr>
        <a:xfrm>
          <a:off x="238125" y="12201525"/>
          <a:ext cx="752475" cy="914400"/>
        </a:xfrm>
        <a:prstGeom prst="rect">
          <a:avLst/>
        </a:prstGeom>
        <a:noFill/>
        <a:ln w="9525" cmpd="sng">
          <a:noFill/>
        </a:ln>
      </xdr:spPr>
    </xdr:pic>
    <xdr:clientData/>
  </xdr:twoCellAnchor>
  <xdr:twoCellAnchor editAs="oneCell">
    <xdr:from>
      <xdr:col>0</xdr:col>
      <xdr:colOff>457200</xdr:colOff>
      <xdr:row>41</xdr:row>
      <xdr:rowOff>19050</xdr:rowOff>
    </xdr:from>
    <xdr:to>
      <xdr:col>0</xdr:col>
      <xdr:colOff>1047750</xdr:colOff>
      <xdr:row>41</xdr:row>
      <xdr:rowOff>685800</xdr:rowOff>
    </xdr:to>
    <xdr:pic>
      <xdr:nvPicPr>
        <xdr:cNvPr id="10" name="Рисунок 2"/>
        <xdr:cNvPicPr preferRelativeResize="1">
          <a:picLocks noChangeAspect="1"/>
        </xdr:cNvPicPr>
      </xdr:nvPicPr>
      <xdr:blipFill>
        <a:blip r:embed="rId9"/>
        <a:stretch>
          <a:fillRect/>
        </a:stretch>
      </xdr:blipFill>
      <xdr:spPr>
        <a:xfrm>
          <a:off x="457200" y="8477250"/>
          <a:ext cx="5905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28575</xdr:rowOff>
    </xdr:from>
    <xdr:to>
      <xdr:col>4</xdr:col>
      <xdr:colOff>523875</xdr:colOff>
      <xdr:row>9</xdr:row>
      <xdr:rowOff>114300</xdr:rowOff>
    </xdr:to>
    <xdr:pic>
      <xdr:nvPicPr>
        <xdr:cNvPr id="1" name="Picture 1"/>
        <xdr:cNvPicPr preferRelativeResize="1">
          <a:picLocks noChangeAspect="1"/>
        </xdr:cNvPicPr>
      </xdr:nvPicPr>
      <xdr:blipFill>
        <a:blip r:embed="rId1"/>
        <a:stretch>
          <a:fillRect/>
        </a:stretch>
      </xdr:blipFill>
      <xdr:spPr>
        <a:xfrm>
          <a:off x="504825" y="190500"/>
          <a:ext cx="6924675" cy="1381125"/>
        </a:xfrm>
        <a:prstGeom prst="rect">
          <a:avLst/>
        </a:prstGeom>
        <a:noFill/>
        <a:ln w="9525" cmpd="sng">
          <a:noFill/>
        </a:ln>
      </xdr:spPr>
    </xdr:pic>
    <xdr:clientData/>
  </xdr:twoCellAnchor>
  <xdr:twoCellAnchor editAs="oneCell">
    <xdr:from>
      <xdr:col>0</xdr:col>
      <xdr:colOff>257175</xdr:colOff>
      <xdr:row>12</xdr:row>
      <xdr:rowOff>19050</xdr:rowOff>
    </xdr:from>
    <xdr:to>
      <xdr:col>0</xdr:col>
      <xdr:colOff>1447800</xdr:colOff>
      <xdr:row>16</xdr:row>
      <xdr:rowOff>133350</xdr:rowOff>
    </xdr:to>
    <xdr:pic>
      <xdr:nvPicPr>
        <xdr:cNvPr id="2" name="Picture 2"/>
        <xdr:cNvPicPr preferRelativeResize="1">
          <a:picLocks noChangeAspect="1"/>
        </xdr:cNvPicPr>
      </xdr:nvPicPr>
      <xdr:blipFill>
        <a:blip r:embed="rId2"/>
        <a:stretch>
          <a:fillRect/>
        </a:stretch>
      </xdr:blipFill>
      <xdr:spPr>
        <a:xfrm>
          <a:off x="257175" y="2286000"/>
          <a:ext cx="1190625" cy="838200"/>
        </a:xfrm>
        <a:prstGeom prst="rect">
          <a:avLst/>
        </a:prstGeom>
        <a:noFill/>
        <a:ln w="9525" cmpd="sng">
          <a:noFill/>
        </a:ln>
      </xdr:spPr>
    </xdr:pic>
    <xdr:clientData/>
  </xdr:twoCellAnchor>
  <xdr:twoCellAnchor editAs="oneCell">
    <xdr:from>
      <xdr:col>0</xdr:col>
      <xdr:colOff>257175</xdr:colOff>
      <xdr:row>18</xdr:row>
      <xdr:rowOff>28575</xdr:rowOff>
    </xdr:from>
    <xdr:to>
      <xdr:col>0</xdr:col>
      <xdr:colOff>1314450</xdr:colOff>
      <xdr:row>22</xdr:row>
      <xdr:rowOff>47625</xdr:rowOff>
    </xdr:to>
    <xdr:pic>
      <xdr:nvPicPr>
        <xdr:cNvPr id="3" name="Picture 3"/>
        <xdr:cNvPicPr preferRelativeResize="1">
          <a:picLocks noChangeAspect="1"/>
        </xdr:cNvPicPr>
      </xdr:nvPicPr>
      <xdr:blipFill>
        <a:blip r:embed="rId3"/>
        <a:stretch>
          <a:fillRect/>
        </a:stretch>
      </xdr:blipFill>
      <xdr:spPr>
        <a:xfrm>
          <a:off x="257175" y="3362325"/>
          <a:ext cx="1057275" cy="742950"/>
        </a:xfrm>
        <a:prstGeom prst="rect">
          <a:avLst/>
        </a:prstGeom>
        <a:noFill/>
        <a:ln w="9525" cmpd="sng">
          <a:noFill/>
        </a:ln>
      </xdr:spPr>
    </xdr:pic>
    <xdr:clientData/>
  </xdr:twoCellAnchor>
  <xdr:twoCellAnchor editAs="oneCell">
    <xdr:from>
      <xdr:col>0</xdr:col>
      <xdr:colOff>171450</xdr:colOff>
      <xdr:row>24</xdr:row>
      <xdr:rowOff>47625</xdr:rowOff>
    </xdr:from>
    <xdr:to>
      <xdr:col>0</xdr:col>
      <xdr:colOff>1352550</xdr:colOff>
      <xdr:row>28</xdr:row>
      <xdr:rowOff>85725</xdr:rowOff>
    </xdr:to>
    <xdr:pic>
      <xdr:nvPicPr>
        <xdr:cNvPr id="4" name="Picture 4"/>
        <xdr:cNvPicPr preferRelativeResize="1">
          <a:picLocks noChangeAspect="1"/>
        </xdr:cNvPicPr>
      </xdr:nvPicPr>
      <xdr:blipFill>
        <a:blip r:embed="rId4"/>
        <a:stretch>
          <a:fillRect/>
        </a:stretch>
      </xdr:blipFill>
      <xdr:spPr>
        <a:xfrm>
          <a:off x="171450" y="4448175"/>
          <a:ext cx="1181100" cy="1333500"/>
        </a:xfrm>
        <a:prstGeom prst="rect">
          <a:avLst/>
        </a:prstGeom>
        <a:noFill/>
        <a:ln w="9525" cmpd="sng">
          <a:noFill/>
        </a:ln>
      </xdr:spPr>
    </xdr:pic>
    <xdr:clientData/>
  </xdr:twoCellAnchor>
  <xdr:twoCellAnchor editAs="oneCell">
    <xdr:from>
      <xdr:col>0</xdr:col>
      <xdr:colOff>19050</xdr:colOff>
      <xdr:row>30</xdr:row>
      <xdr:rowOff>123825</xdr:rowOff>
    </xdr:from>
    <xdr:to>
      <xdr:col>0</xdr:col>
      <xdr:colOff>1495425</xdr:colOff>
      <xdr:row>32</xdr:row>
      <xdr:rowOff>171450</xdr:rowOff>
    </xdr:to>
    <xdr:pic>
      <xdr:nvPicPr>
        <xdr:cNvPr id="5" name="Picture 5"/>
        <xdr:cNvPicPr preferRelativeResize="1">
          <a:picLocks noChangeAspect="1"/>
        </xdr:cNvPicPr>
      </xdr:nvPicPr>
      <xdr:blipFill>
        <a:blip r:embed="rId5"/>
        <a:stretch>
          <a:fillRect/>
        </a:stretch>
      </xdr:blipFill>
      <xdr:spPr>
        <a:xfrm>
          <a:off x="19050" y="6305550"/>
          <a:ext cx="1476375" cy="409575"/>
        </a:xfrm>
        <a:prstGeom prst="rect">
          <a:avLst/>
        </a:prstGeom>
        <a:noFill/>
        <a:ln w="9525" cmpd="sng">
          <a:noFill/>
        </a:ln>
      </xdr:spPr>
    </xdr:pic>
    <xdr:clientData/>
  </xdr:twoCellAnchor>
  <xdr:twoCellAnchor editAs="oneCell">
    <xdr:from>
      <xdr:col>0</xdr:col>
      <xdr:colOff>19050</xdr:colOff>
      <xdr:row>36</xdr:row>
      <xdr:rowOff>133350</xdr:rowOff>
    </xdr:from>
    <xdr:to>
      <xdr:col>0</xdr:col>
      <xdr:colOff>1495425</xdr:colOff>
      <xdr:row>39</xdr:row>
      <xdr:rowOff>19050</xdr:rowOff>
    </xdr:to>
    <xdr:pic>
      <xdr:nvPicPr>
        <xdr:cNvPr id="6" name="Picture 6"/>
        <xdr:cNvPicPr preferRelativeResize="1">
          <a:picLocks noChangeAspect="1"/>
        </xdr:cNvPicPr>
      </xdr:nvPicPr>
      <xdr:blipFill>
        <a:blip r:embed="rId6"/>
        <a:stretch>
          <a:fillRect/>
        </a:stretch>
      </xdr:blipFill>
      <xdr:spPr>
        <a:xfrm>
          <a:off x="19050" y="7381875"/>
          <a:ext cx="1476375" cy="428625"/>
        </a:xfrm>
        <a:prstGeom prst="rect">
          <a:avLst/>
        </a:prstGeom>
        <a:noFill/>
        <a:ln w="9525" cmpd="sng">
          <a:noFill/>
        </a:ln>
      </xdr:spPr>
    </xdr:pic>
    <xdr:clientData/>
  </xdr:twoCellAnchor>
  <xdr:twoCellAnchor editAs="oneCell">
    <xdr:from>
      <xdr:col>0</xdr:col>
      <xdr:colOff>66675</xdr:colOff>
      <xdr:row>42</xdr:row>
      <xdr:rowOff>19050</xdr:rowOff>
    </xdr:from>
    <xdr:to>
      <xdr:col>0</xdr:col>
      <xdr:colOff>1428750</xdr:colOff>
      <xdr:row>46</xdr:row>
      <xdr:rowOff>28575</xdr:rowOff>
    </xdr:to>
    <xdr:pic>
      <xdr:nvPicPr>
        <xdr:cNvPr id="7" name="Picture 7"/>
        <xdr:cNvPicPr preferRelativeResize="1">
          <a:picLocks noChangeAspect="1"/>
        </xdr:cNvPicPr>
      </xdr:nvPicPr>
      <xdr:blipFill>
        <a:blip r:embed="rId7"/>
        <a:stretch>
          <a:fillRect/>
        </a:stretch>
      </xdr:blipFill>
      <xdr:spPr>
        <a:xfrm>
          <a:off x="66675" y="8334375"/>
          <a:ext cx="1362075" cy="733425"/>
        </a:xfrm>
        <a:prstGeom prst="rect">
          <a:avLst/>
        </a:prstGeom>
        <a:noFill/>
        <a:ln w="9525" cmpd="sng">
          <a:noFill/>
        </a:ln>
      </xdr:spPr>
    </xdr:pic>
    <xdr:clientData/>
  </xdr:twoCellAnchor>
  <xdr:twoCellAnchor editAs="oneCell">
    <xdr:from>
      <xdr:col>0</xdr:col>
      <xdr:colOff>142875</xdr:colOff>
      <xdr:row>48</xdr:row>
      <xdr:rowOff>28575</xdr:rowOff>
    </xdr:from>
    <xdr:to>
      <xdr:col>0</xdr:col>
      <xdr:colOff>1381125</xdr:colOff>
      <xdr:row>52</xdr:row>
      <xdr:rowOff>57150</xdr:rowOff>
    </xdr:to>
    <xdr:pic>
      <xdr:nvPicPr>
        <xdr:cNvPr id="8" name="Picture 8"/>
        <xdr:cNvPicPr preferRelativeResize="1">
          <a:picLocks noChangeAspect="1"/>
        </xdr:cNvPicPr>
      </xdr:nvPicPr>
      <xdr:blipFill>
        <a:blip r:embed="rId8"/>
        <a:stretch>
          <a:fillRect/>
        </a:stretch>
      </xdr:blipFill>
      <xdr:spPr>
        <a:xfrm>
          <a:off x="142875" y="9410700"/>
          <a:ext cx="1238250" cy="752475"/>
        </a:xfrm>
        <a:prstGeom prst="rect">
          <a:avLst/>
        </a:prstGeom>
        <a:noFill/>
        <a:ln w="9525" cmpd="sng">
          <a:noFill/>
        </a:ln>
      </xdr:spPr>
    </xdr:pic>
    <xdr:clientData/>
  </xdr:twoCellAnchor>
  <xdr:twoCellAnchor editAs="oneCell">
    <xdr:from>
      <xdr:col>0</xdr:col>
      <xdr:colOff>257175</xdr:colOff>
      <xdr:row>54</xdr:row>
      <xdr:rowOff>57150</xdr:rowOff>
    </xdr:from>
    <xdr:to>
      <xdr:col>0</xdr:col>
      <xdr:colOff>1257300</xdr:colOff>
      <xdr:row>55</xdr:row>
      <xdr:rowOff>342900</xdr:rowOff>
    </xdr:to>
    <xdr:pic>
      <xdr:nvPicPr>
        <xdr:cNvPr id="9" name="Picture 9"/>
        <xdr:cNvPicPr preferRelativeResize="1">
          <a:picLocks noChangeAspect="1"/>
        </xdr:cNvPicPr>
      </xdr:nvPicPr>
      <xdr:blipFill>
        <a:blip r:embed="rId9"/>
        <a:stretch>
          <a:fillRect/>
        </a:stretch>
      </xdr:blipFill>
      <xdr:spPr>
        <a:xfrm>
          <a:off x="257175" y="10506075"/>
          <a:ext cx="1000125" cy="714375"/>
        </a:xfrm>
        <a:prstGeom prst="rect">
          <a:avLst/>
        </a:prstGeom>
        <a:noFill/>
        <a:ln w="9525" cmpd="sng">
          <a:noFill/>
        </a:ln>
      </xdr:spPr>
    </xdr:pic>
    <xdr:clientData/>
  </xdr:twoCellAnchor>
  <xdr:twoCellAnchor editAs="oneCell">
    <xdr:from>
      <xdr:col>0</xdr:col>
      <xdr:colOff>219075</xdr:colOff>
      <xdr:row>56</xdr:row>
      <xdr:rowOff>38100</xdr:rowOff>
    </xdr:from>
    <xdr:to>
      <xdr:col>0</xdr:col>
      <xdr:colOff>1285875</xdr:colOff>
      <xdr:row>57</xdr:row>
      <xdr:rowOff>342900</xdr:rowOff>
    </xdr:to>
    <xdr:pic>
      <xdr:nvPicPr>
        <xdr:cNvPr id="10" name="Picture 10"/>
        <xdr:cNvPicPr preferRelativeResize="1">
          <a:picLocks noChangeAspect="1"/>
        </xdr:cNvPicPr>
      </xdr:nvPicPr>
      <xdr:blipFill>
        <a:blip r:embed="rId10"/>
        <a:stretch>
          <a:fillRect/>
        </a:stretch>
      </xdr:blipFill>
      <xdr:spPr>
        <a:xfrm>
          <a:off x="219075" y="11344275"/>
          <a:ext cx="1066800" cy="733425"/>
        </a:xfrm>
        <a:prstGeom prst="rect">
          <a:avLst/>
        </a:prstGeom>
        <a:noFill/>
        <a:ln w="9525" cmpd="sng">
          <a:noFill/>
        </a:ln>
      </xdr:spPr>
    </xdr:pic>
    <xdr:clientData/>
  </xdr:twoCellAnchor>
  <xdr:twoCellAnchor editAs="oneCell">
    <xdr:from>
      <xdr:col>0</xdr:col>
      <xdr:colOff>200025</xdr:colOff>
      <xdr:row>58</xdr:row>
      <xdr:rowOff>57150</xdr:rowOff>
    </xdr:from>
    <xdr:to>
      <xdr:col>0</xdr:col>
      <xdr:colOff>1276350</xdr:colOff>
      <xdr:row>59</xdr:row>
      <xdr:rowOff>361950</xdr:rowOff>
    </xdr:to>
    <xdr:pic>
      <xdr:nvPicPr>
        <xdr:cNvPr id="11" name="Picture 11"/>
        <xdr:cNvPicPr preferRelativeResize="1">
          <a:picLocks noChangeAspect="1"/>
        </xdr:cNvPicPr>
      </xdr:nvPicPr>
      <xdr:blipFill>
        <a:blip r:embed="rId11"/>
        <a:stretch>
          <a:fillRect/>
        </a:stretch>
      </xdr:blipFill>
      <xdr:spPr>
        <a:xfrm>
          <a:off x="200025" y="12220575"/>
          <a:ext cx="1076325" cy="742950"/>
        </a:xfrm>
        <a:prstGeom prst="rect">
          <a:avLst/>
        </a:prstGeom>
        <a:noFill/>
        <a:ln w="9525" cmpd="sng">
          <a:noFill/>
        </a:ln>
      </xdr:spPr>
    </xdr:pic>
    <xdr:clientData/>
  </xdr:twoCellAnchor>
  <xdr:twoCellAnchor editAs="oneCell">
    <xdr:from>
      <xdr:col>0</xdr:col>
      <xdr:colOff>361950</xdr:colOff>
      <xdr:row>60</xdr:row>
      <xdr:rowOff>19050</xdr:rowOff>
    </xdr:from>
    <xdr:to>
      <xdr:col>0</xdr:col>
      <xdr:colOff>1019175</xdr:colOff>
      <xdr:row>60</xdr:row>
      <xdr:rowOff>790575</xdr:rowOff>
    </xdr:to>
    <xdr:pic>
      <xdr:nvPicPr>
        <xdr:cNvPr id="12" name="Picture 12"/>
        <xdr:cNvPicPr preferRelativeResize="1">
          <a:picLocks noChangeAspect="1"/>
        </xdr:cNvPicPr>
      </xdr:nvPicPr>
      <xdr:blipFill>
        <a:blip r:embed="rId12"/>
        <a:stretch>
          <a:fillRect/>
        </a:stretch>
      </xdr:blipFill>
      <xdr:spPr>
        <a:xfrm>
          <a:off x="361950" y="13058775"/>
          <a:ext cx="657225" cy="771525"/>
        </a:xfrm>
        <a:prstGeom prst="rect">
          <a:avLst/>
        </a:prstGeom>
        <a:noFill/>
        <a:ln w="9525" cmpd="sng">
          <a:noFill/>
        </a:ln>
      </xdr:spPr>
    </xdr:pic>
    <xdr:clientData/>
  </xdr:twoCellAnchor>
  <xdr:twoCellAnchor editAs="oneCell">
    <xdr:from>
      <xdr:col>0</xdr:col>
      <xdr:colOff>428625</xdr:colOff>
      <xdr:row>61</xdr:row>
      <xdr:rowOff>47625</xdr:rowOff>
    </xdr:from>
    <xdr:to>
      <xdr:col>0</xdr:col>
      <xdr:colOff>1028700</xdr:colOff>
      <xdr:row>61</xdr:row>
      <xdr:rowOff>581025</xdr:rowOff>
    </xdr:to>
    <xdr:pic>
      <xdr:nvPicPr>
        <xdr:cNvPr id="13" name="Picture 13"/>
        <xdr:cNvPicPr preferRelativeResize="1">
          <a:picLocks noChangeAspect="1"/>
        </xdr:cNvPicPr>
      </xdr:nvPicPr>
      <xdr:blipFill>
        <a:blip r:embed="rId13"/>
        <a:stretch>
          <a:fillRect/>
        </a:stretch>
      </xdr:blipFill>
      <xdr:spPr>
        <a:xfrm>
          <a:off x="428625" y="13925550"/>
          <a:ext cx="600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5;&#1056;&#1040;&#1049;&#1057;&#1067;\&#1055;&#1056;&#1040;&#1049;&#1057;&#1067;%20&#1048;&#1085;&#1092;&#1086;&#1088;&#1084;&#1072;&#1094;&#1080;&#1103;\OBO%20bettermann\&#1055;&#1088;&#1072;&#1081;&#1089;%202008%20OBO%20Bettermann\&#1052;&#1072;&#1083;&#1099;&#1077;%20&#1087;&#1088;&#1072;&#1081;&#1089;&#1099;%20&#1054;&#1041;&#1054;\&#1055;&#1088;&#1072;&#1081;&#1089;%20&#1054;&#1042;&#1054;%202008%20&#1057;&#1080;&#1089;&#1090;&#1077;&#1084;&#1099;%20&#1082;&#1088;&#1077;&#1087;&#1083;&#1077;&#1085;&#1080;&#1081;%20V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айс лист VBS"/>
      <sheetName val="Распределительные коробки"/>
      <sheetName val="Кабельные вводы"/>
      <sheetName val="Клеммные соединения"/>
      <sheetName val="Коробки для скрытого монтажа"/>
      <sheetName val="Крепеж для кабеля и труб пласти"/>
      <sheetName val="Крепеж для кабеля и труб металл"/>
      <sheetName val="Металлические трубы"/>
      <sheetName val="Специальные крепления"/>
      <sheetName val="Балочные зажимы"/>
      <sheetName val="Шины"/>
      <sheetName val="Винтовые и забивные системы"/>
    </sheetNames>
    <sheetDataSet>
      <sheetData sheetId="0">
        <row r="5">
          <cell r="D5">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3:D24"/>
  <sheetViews>
    <sheetView tabSelected="1" zoomScale="125" zoomScaleNormal="125" zoomScalePageLayoutView="0" workbookViewId="0" topLeftCell="A1">
      <selection activeCell="C20" sqref="C20"/>
    </sheetView>
  </sheetViews>
  <sheetFormatPr defaultColWidth="9.00390625" defaultRowHeight="12.75"/>
  <cols>
    <col min="1" max="1" width="45.00390625" style="1" customWidth="1"/>
    <col min="2" max="2" width="46.625" style="1" customWidth="1"/>
  </cols>
  <sheetData>
    <row r="1" ht="12.75"/>
    <row r="2" ht="12.75"/>
    <row r="3" ht="12.75">
      <c r="D3" s="17" t="s">
        <v>328</v>
      </c>
    </row>
    <row r="4" ht="12.75">
      <c r="D4" s="17">
        <v>25</v>
      </c>
    </row>
    <row r="5" ht="12.75"/>
    <row r="6" ht="12.75"/>
    <row r="7" ht="12.75"/>
    <row r="8" ht="12.75"/>
    <row r="9" ht="12.75"/>
    <row r="10" spans="1:2" ht="12.75">
      <c r="A10" s="22" t="s">
        <v>2</v>
      </c>
      <c r="B10" s="22"/>
    </row>
    <row r="11" spans="1:2" ht="215.25" customHeight="1">
      <c r="A11" s="23" t="s">
        <v>493</v>
      </c>
      <c r="B11" s="24"/>
    </row>
    <row r="12" spans="1:2" ht="12.75">
      <c r="A12" s="25" t="s">
        <v>0</v>
      </c>
      <c r="B12" s="25"/>
    </row>
    <row r="13" spans="1:2" ht="12.75">
      <c r="A13" s="26" t="s">
        <v>1</v>
      </c>
      <c r="B13" s="26"/>
    </row>
    <row r="14" spans="1:2" ht="12.75">
      <c r="A14" s="20"/>
      <c r="B14" s="16" t="s">
        <v>145</v>
      </c>
    </row>
    <row r="15" spans="1:2" ht="12.75">
      <c r="A15" s="21"/>
      <c r="B15" s="4" t="s">
        <v>283</v>
      </c>
    </row>
    <row r="16" spans="1:2" ht="12.75">
      <c r="A16" s="21"/>
      <c r="B16" s="4" t="s">
        <v>327</v>
      </c>
    </row>
    <row r="17" spans="1:2" ht="12.75">
      <c r="A17" s="21"/>
      <c r="B17" s="4" t="s">
        <v>411</v>
      </c>
    </row>
    <row r="18" spans="1:2" ht="12.75">
      <c r="A18" s="21"/>
      <c r="B18" s="4"/>
    </row>
    <row r="19" spans="1:2" ht="12.75">
      <c r="A19" s="21"/>
      <c r="B19" s="3"/>
    </row>
    <row r="20" spans="1:2" ht="12.75">
      <c r="A20" s="21"/>
      <c r="B20" s="4"/>
    </row>
    <row r="21" spans="1:2" ht="12.75">
      <c r="A21" s="21"/>
      <c r="B21" s="3"/>
    </row>
    <row r="22" spans="1:2" ht="12.75">
      <c r="A22" s="21"/>
      <c r="B22" s="3"/>
    </row>
    <row r="23" spans="1:2" ht="12.75">
      <c r="A23" s="21"/>
      <c r="B23" s="3"/>
    </row>
    <row r="24" spans="1:2" ht="12.75">
      <c r="A24" s="21"/>
      <c r="B24" s="5"/>
    </row>
  </sheetData>
  <sheetProtection/>
  <mergeCells count="5">
    <mergeCell ref="A14:A24"/>
    <mergeCell ref="A10:B10"/>
    <mergeCell ref="A11:B11"/>
    <mergeCell ref="A12:B12"/>
    <mergeCell ref="A13:B13"/>
  </mergeCells>
  <hyperlinks>
    <hyperlink ref="B14" location="'Полки Стойки Профиля'!R1C1" display="Полки Стойки Профиля"/>
    <hyperlink ref="B15" location="'Лотки кабельные'!R1C1" display="Лотки кабельные"/>
    <hyperlink ref="B16" location="'Проволочные лотки'!R1C1" display="Проволочные лотки"/>
    <hyperlink ref="B17" location="Кабельростры!R1C1" display="Кабельростры"/>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149"/>
  <sheetViews>
    <sheetView zoomScale="130" zoomScaleNormal="130" zoomScalePageLayoutView="0" workbookViewId="0" topLeftCell="A34">
      <selection activeCell="L121" sqref="L121"/>
    </sheetView>
  </sheetViews>
  <sheetFormatPr defaultColWidth="9.00390625" defaultRowHeight="12.75"/>
  <cols>
    <col min="1" max="1" width="19.625" style="1" customWidth="1"/>
    <col min="2" max="2" width="9.125" style="1" customWidth="1"/>
    <col min="3" max="3" width="13.75390625" style="1" bestFit="1" customWidth="1"/>
    <col min="4" max="4" width="47.75390625" style="1" customWidth="1"/>
    <col min="5" max="5" width="8.00390625" style="1" customWidth="1"/>
    <col min="6" max="7" width="9.125" style="1" hidden="1" customWidth="1"/>
    <col min="8" max="8" width="8.875" style="19" hidden="1" customWidth="1"/>
    <col min="9" max="9" width="9.125" style="19" customWidth="1"/>
  </cols>
  <sheetData>
    <row r="1" spans="1:9" ht="12.75">
      <c r="A1" s="22" t="s">
        <v>3</v>
      </c>
      <c r="B1" s="22"/>
      <c r="C1" s="22"/>
      <c r="D1" s="22"/>
      <c r="E1" s="22"/>
      <c r="F1" s="22"/>
      <c r="G1" s="22"/>
      <c r="H1" s="22"/>
      <c r="I1" s="22"/>
    </row>
    <row r="2" spans="1:9" ht="12.75">
      <c r="A2" s="29"/>
      <c r="B2" s="29"/>
      <c r="C2" s="29"/>
      <c r="D2" s="29"/>
      <c r="E2" s="29"/>
      <c r="F2" s="29"/>
      <c r="G2" s="29"/>
      <c r="H2" s="29"/>
      <c r="I2" s="29"/>
    </row>
    <row r="3" spans="1:9" ht="12.75">
      <c r="A3" s="30"/>
      <c r="B3" s="30"/>
      <c r="C3" s="30"/>
      <c r="D3" s="30"/>
      <c r="E3" s="30"/>
      <c r="F3" s="30"/>
      <c r="G3" s="30"/>
      <c r="H3" s="30"/>
      <c r="I3" s="30"/>
    </row>
    <row r="4" spans="1:9" ht="12.75">
      <c r="A4" s="30"/>
      <c r="B4" s="30"/>
      <c r="C4" s="30"/>
      <c r="D4" s="30"/>
      <c r="E4" s="30"/>
      <c r="F4" s="30"/>
      <c r="G4" s="30"/>
      <c r="H4" s="30"/>
      <c r="I4" s="30"/>
    </row>
    <row r="5" spans="1:9" ht="12.75">
      <c r="A5" s="30"/>
      <c r="B5" s="30"/>
      <c r="C5" s="30"/>
      <c r="D5" s="30"/>
      <c r="E5" s="30"/>
      <c r="F5" s="30"/>
      <c r="G5" s="30"/>
      <c r="H5" s="30"/>
      <c r="I5" s="30"/>
    </row>
    <row r="6" spans="1:9" ht="12.75">
      <c r="A6" s="30"/>
      <c r="B6" s="30"/>
      <c r="C6" s="30"/>
      <c r="D6" s="30"/>
      <c r="E6" s="30"/>
      <c r="F6" s="30"/>
      <c r="G6" s="30"/>
      <c r="H6" s="30"/>
      <c r="I6" s="30"/>
    </row>
    <row r="7" spans="1:9" ht="12.75">
      <c r="A7" s="30"/>
      <c r="B7" s="30"/>
      <c r="C7" s="30"/>
      <c r="D7" s="30"/>
      <c r="E7" s="30"/>
      <c r="F7" s="30"/>
      <c r="G7" s="30"/>
      <c r="H7" s="30"/>
      <c r="I7" s="30"/>
    </row>
    <row r="8" spans="1:9" ht="12.75">
      <c r="A8" s="30"/>
      <c r="B8" s="30"/>
      <c r="C8" s="30"/>
      <c r="D8" s="30"/>
      <c r="E8" s="30"/>
      <c r="F8" s="30"/>
      <c r="G8" s="30"/>
      <c r="H8" s="30"/>
      <c r="I8" s="30"/>
    </row>
    <row r="9" spans="1:9" ht="12.75">
      <c r="A9" s="30"/>
      <c r="B9" s="30"/>
      <c r="C9" s="30"/>
      <c r="D9" s="30"/>
      <c r="E9" s="30"/>
      <c r="F9" s="30"/>
      <c r="G9" s="30"/>
      <c r="H9" s="30"/>
      <c r="I9" s="30"/>
    </row>
    <row r="10" spans="1:9" ht="12.75">
      <c r="A10" s="31"/>
      <c r="B10" s="31"/>
      <c r="C10" s="31"/>
      <c r="D10" s="31"/>
      <c r="E10" s="31"/>
      <c r="F10" s="31"/>
      <c r="G10" s="31"/>
      <c r="H10" s="31"/>
      <c r="I10" s="31"/>
    </row>
    <row r="11" spans="1:9" ht="25.5">
      <c r="A11" s="6" t="s">
        <v>4</v>
      </c>
      <c r="B11" s="6" t="s">
        <v>5</v>
      </c>
      <c r="C11" s="6" t="s">
        <v>6</v>
      </c>
      <c r="D11" s="6" t="s">
        <v>7</v>
      </c>
      <c r="E11" s="6" t="s">
        <v>8</v>
      </c>
      <c r="F11" s="6"/>
      <c r="G11" s="6"/>
      <c r="H11" s="6"/>
      <c r="I11" s="6" t="s">
        <v>9</v>
      </c>
    </row>
    <row r="12" spans="1:9" ht="12.75">
      <c r="A12" s="22" t="s">
        <v>10</v>
      </c>
      <c r="B12" s="22"/>
      <c r="C12" s="22"/>
      <c r="D12" s="22"/>
      <c r="E12" s="22"/>
      <c r="F12" s="22"/>
      <c r="G12" s="22"/>
      <c r="H12" s="22"/>
      <c r="I12" s="22"/>
    </row>
    <row r="13" spans="1:9" ht="25.5" customHeight="1">
      <c r="A13" s="21"/>
      <c r="B13" s="9">
        <v>6424716</v>
      </c>
      <c r="C13" s="9" t="s">
        <v>11</v>
      </c>
      <c r="D13" s="10" t="s">
        <v>15</v>
      </c>
      <c r="E13" s="7" t="s">
        <v>14</v>
      </c>
      <c r="F13" s="18">
        <v>1.3208065266666669</v>
      </c>
      <c r="G13" s="11">
        <f>F13*'Прайc лист KTS'!$D$4</f>
        <v>33.02016316666667</v>
      </c>
      <c r="H13" s="7">
        <f>G13*1.2</f>
        <v>39.6241958</v>
      </c>
      <c r="I13" s="7">
        <f>H13</f>
        <v>39.6241958</v>
      </c>
    </row>
    <row r="14" spans="1:9" ht="25.5" customHeight="1">
      <c r="A14" s="21"/>
      <c r="B14" s="9">
        <v>6424732</v>
      </c>
      <c r="C14" s="9" t="s">
        <v>12</v>
      </c>
      <c r="D14" s="10" t="s">
        <v>16</v>
      </c>
      <c r="E14" s="7" t="s">
        <v>14</v>
      </c>
      <c r="F14" s="18">
        <v>1.788243177933333</v>
      </c>
      <c r="G14" s="11">
        <f>F14*'Прайc лист KTS'!$D$4</f>
        <v>44.70607944833333</v>
      </c>
      <c r="H14" s="7">
        <f>G14*1.2</f>
        <v>53.64729533799999</v>
      </c>
      <c r="I14" s="7">
        <f aca="true" t="shared" si="0" ref="I14:I59">H14</f>
        <v>53.64729533799999</v>
      </c>
    </row>
    <row r="15" spans="1:9" ht="25.5" customHeight="1">
      <c r="A15" s="21"/>
      <c r="B15" s="9">
        <v>6424740</v>
      </c>
      <c r="C15" s="9" t="s">
        <v>13</v>
      </c>
      <c r="D15" s="10" t="s">
        <v>17</v>
      </c>
      <c r="E15" s="7" t="s">
        <v>14</v>
      </c>
      <c r="F15" s="18">
        <v>2.67008</v>
      </c>
      <c r="G15" s="11">
        <f>F15*'Прайc лист KTS'!$D$4</f>
        <v>66.752</v>
      </c>
      <c r="H15" s="7">
        <f>G15*1.2</f>
        <v>80.10239999999999</v>
      </c>
      <c r="I15" s="7">
        <f t="shared" si="0"/>
        <v>80.10239999999999</v>
      </c>
    </row>
    <row r="16" spans="1:9" ht="12.75">
      <c r="A16" s="22" t="s">
        <v>146</v>
      </c>
      <c r="B16" s="22"/>
      <c r="C16" s="22"/>
      <c r="D16" s="22"/>
      <c r="E16" s="22"/>
      <c r="F16" s="22"/>
      <c r="G16" s="22"/>
      <c r="H16" s="22"/>
      <c r="I16" s="22"/>
    </row>
    <row r="17" spans="1:9" ht="14.25">
      <c r="A17" s="21"/>
      <c r="B17" s="9">
        <v>6419704</v>
      </c>
      <c r="C17" s="9" t="s">
        <v>18</v>
      </c>
      <c r="D17" s="10" t="s">
        <v>31</v>
      </c>
      <c r="E17" s="7" t="s">
        <v>14</v>
      </c>
      <c r="F17" s="18">
        <v>3.3000519999999995</v>
      </c>
      <c r="G17" s="11">
        <f>F17*'Прайc лист KTS'!$D$4</f>
        <v>82.50129999999999</v>
      </c>
      <c r="H17" s="7">
        <f aca="true" t="shared" si="1" ref="H17:H26">G17*1.2</f>
        <v>99.00155999999998</v>
      </c>
      <c r="I17" s="7">
        <f t="shared" si="0"/>
        <v>99.00155999999998</v>
      </c>
    </row>
    <row r="18" spans="1:9" ht="14.25">
      <c r="A18" s="21"/>
      <c r="B18" s="9">
        <v>6419712</v>
      </c>
      <c r="C18" s="9" t="s">
        <v>19</v>
      </c>
      <c r="D18" s="10" t="s">
        <v>32</v>
      </c>
      <c r="E18" s="7" t="s">
        <v>14</v>
      </c>
      <c r="F18" s="18">
        <v>3.9286333333333334</v>
      </c>
      <c r="G18" s="11">
        <f>F18*'Прайc лист KTS'!$D$4</f>
        <v>98.21583333333334</v>
      </c>
      <c r="H18" s="7">
        <f t="shared" si="1"/>
        <v>117.859</v>
      </c>
      <c r="I18" s="7">
        <f t="shared" si="0"/>
        <v>117.859</v>
      </c>
    </row>
    <row r="19" spans="1:9" ht="14.25">
      <c r="A19" s="21"/>
      <c r="B19" s="9">
        <v>6419720</v>
      </c>
      <c r="C19" s="9" t="s">
        <v>20</v>
      </c>
      <c r="D19" s="10" t="s">
        <v>33</v>
      </c>
      <c r="E19" s="7" t="s">
        <v>28</v>
      </c>
      <c r="F19" s="18">
        <v>4.347687555555556</v>
      </c>
      <c r="G19" s="11">
        <f>F19*'Прайc лист KTS'!$D$4</f>
        <v>108.6921888888889</v>
      </c>
      <c r="H19" s="7">
        <f t="shared" si="1"/>
        <v>130.43062666666665</v>
      </c>
      <c r="I19" s="7">
        <f t="shared" si="0"/>
        <v>130.43062666666665</v>
      </c>
    </row>
    <row r="20" spans="1:9" ht="14.25">
      <c r="A20" s="21"/>
      <c r="B20" s="9">
        <v>6419739</v>
      </c>
      <c r="C20" s="9" t="s">
        <v>21</v>
      </c>
      <c r="D20" s="10" t="s">
        <v>34</v>
      </c>
      <c r="E20" s="7" t="s">
        <v>28</v>
      </c>
      <c r="F20" s="18">
        <v>7.327384615384616</v>
      </c>
      <c r="G20" s="11">
        <f>F20*'Прайc лист KTS'!$D$4</f>
        <v>183.1846153846154</v>
      </c>
      <c r="H20" s="7">
        <f t="shared" si="1"/>
        <v>219.82153846153847</v>
      </c>
      <c r="I20" s="7">
        <f t="shared" si="0"/>
        <v>219.82153846153847</v>
      </c>
    </row>
    <row r="21" spans="1:9" ht="14.25">
      <c r="A21" s="21"/>
      <c r="B21" s="9">
        <v>6419747</v>
      </c>
      <c r="C21" s="9" t="s">
        <v>22</v>
      </c>
      <c r="D21" s="10" t="s">
        <v>35</v>
      </c>
      <c r="E21" s="7" t="s">
        <v>29</v>
      </c>
      <c r="F21" s="18">
        <v>5.264368666666665</v>
      </c>
      <c r="G21" s="11">
        <f>F21*'Прайc лист KTS'!$D$4</f>
        <v>131.60921666666664</v>
      </c>
      <c r="H21" s="7">
        <f t="shared" si="1"/>
        <v>157.93105999999997</v>
      </c>
      <c r="I21" s="7">
        <f t="shared" si="0"/>
        <v>157.93105999999997</v>
      </c>
    </row>
    <row r="22" spans="1:9" ht="14.25">
      <c r="A22" s="21"/>
      <c r="B22" s="9">
        <v>6419763</v>
      </c>
      <c r="C22" s="9" t="s">
        <v>23</v>
      </c>
      <c r="D22" s="10" t="s">
        <v>36</v>
      </c>
      <c r="E22" s="7" t="s">
        <v>29</v>
      </c>
      <c r="F22" s="18">
        <v>7.62</v>
      </c>
      <c r="G22" s="11">
        <f>F22*'Прайc лист KTS'!$D$4</f>
        <v>190.5</v>
      </c>
      <c r="H22" s="7">
        <f t="shared" si="1"/>
        <v>228.6</v>
      </c>
      <c r="I22" s="7">
        <f t="shared" si="0"/>
        <v>228.6</v>
      </c>
    </row>
    <row r="23" spans="1:9" ht="14.25">
      <c r="A23" s="21"/>
      <c r="B23" s="9">
        <v>6419798</v>
      </c>
      <c r="C23" s="9" t="s">
        <v>24</v>
      </c>
      <c r="D23" s="10" t="s">
        <v>37</v>
      </c>
      <c r="E23" s="7" t="s">
        <v>30</v>
      </c>
      <c r="F23" s="18">
        <v>10.685882666666668</v>
      </c>
      <c r="G23" s="11">
        <f>F23*'Прайc лист KTS'!$D$4</f>
        <v>267.1470666666667</v>
      </c>
      <c r="H23" s="7">
        <f t="shared" si="1"/>
        <v>320.57648000000006</v>
      </c>
      <c r="I23" s="7">
        <f t="shared" si="0"/>
        <v>320.57648000000006</v>
      </c>
    </row>
    <row r="24" spans="1:9" ht="14.25">
      <c r="A24" s="21"/>
      <c r="B24" s="9">
        <v>6419828</v>
      </c>
      <c r="C24" s="9" t="s">
        <v>25</v>
      </c>
      <c r="D24" s="10" t="s">
        <v>38</v>
      </c>
      <c r="E24" s="7" t="s">
        <v>30</v>
      </c>
      <c r="F24" s="18">
        <v>12.28352688888889</v>
      </c>
      <c r="G24" s="11">
        <f>F24*'Прайc лист KTS'!$D$4</f>
        <v>307.0881722222222</v>
      </c>
      <c r="H24" s="7">
        <f t="shared" si="1"/>
        <v>368.5058066666667</v>
      </c>
      <c r="I24" s="7">
        <f t="shared" si="0"/>
        <v>368.5058066666667</v>
      </c>
    </row>
    <row r="25" spans="1:9" ht="14.25">
      <c r="A25" s="21"/>
      <c r="B25" s="9">
        <v>6419836</v>
      </c>
      <c r="C25" s="9" t="s">
        <v>26</v>
      </c>
      <c r="D25" s="10" t="s">
        <v>39</v>
      </c>
      <c r="E25" s="7" t="s">
        <v>30</v>
      </c>
      <c r="F25" s="18">
        <v>17.88837711111111</v>
      </c>
      <c r="G25" s="11">
        <f>F25*'Прайc лист KTS'!$D$4</f>
        <v>447.2094277777778</v>
      </c>
      <c r="H25" s="7">
        <f t="shared" si="1"/>
        <v>536.6513133333334</v>
      </c>
      <c r="I25" s="7">
        <f t="shared" si="0"/>
        <v>536.6513133333334</v>
      </c>
    </row>
    <row r="26" spans="1:9" ht="14.25">
      <c r="A26" s="21"/>
      <c r="B26" s="9">
        <v>6419844</v>
      </c>
      <c r="C26" s="9" t="s">
        <v>27</v>
      </c>
      <c r="D26" s="10" t="s">
        <v>40</v>
      </c>
      <c r="E26" s="7" t="s">
        <v>30</v>
      </c>
      <c r="F26" s="18">
        <v>13.016934</v>
      </c>
      <c r="G26" s="11">
        <f>F26*'Прайc лист KTS'!$D$4</f>
        <v>325.42334999999997</v>
      </c>
      <c r="H26" s="7">
        <f t="shared" si="1"/>
        <v>390.50801999999993</v>
      </c>
      <c r="I26" s="7">
        <f t="shared" si="0"/>
        <v>390.50801999999993</v>
      </c>
    </row>
    <row r="27" spans="1:9" ht="12.75">
      <c r="A27" s="22" t="s">
        <v>100</v>
      </c>
      <c r="B27" s="22"/>
      <c r="C27" s="22"/>
      <c r="D27" s="22"/>
      <c r="E27" s="22"/>
      <c r="F27" s="22"/>
      <c r="G27" s="22"/>
      <c r="H27" s="22"/>
      <c r="I27" s="22"/>
    </row>
    <row r="28" spans="1:9" ht="37.5" customHeight="1">
      <c r="A28" s="27"/>
      <c r="B28" s="9">
        <v>6363806</v>
      </c>
      <c r="C28" s="9" t="s">
        <v>101</v>
      </c>
      <c r="D28" s="10" t="s">
        <v>104</v>
      </c>
      <c r="E28" s="7" t="s">
        <v>107</v>
      </c>
      <c r="F28" s="18">
        <v>4.054551068376068</v>
      </c>
      <c r="G28" s="11">
        <f>F28*'Прайc лист KTS'!$D$4</f>
        <v>101.3637767094017</v>
      </c>
      <c r="H28" s="7">
        <f>G28*1.2</f>
        <v>121.63653205128205</v>
      </c>
      <c r="I28" s="7">
        <f t="shared" si="0"/>
        <v>121.63653205128205</v>
      </c>
    </row>
    <row r="29" spans="1:9" ht="37.5" customHeight="1">
      <c r="A29" s="28"/>
      <c r="B29" s="9">
        <v>6363814</v>
      </c>
      <c r="C29" s="9" t="s">
        <v>102</v>
      </c>
      <c r="D29" s="10" t="s">
        <v>105</v>
      </c>
      <c r="E29" s="7" t="s">
        <v>108</v>
      </c>
      <c r="F29" s="18">
        <v>4.709323290598291</v>
      </c>
      <c r="G29" s="11">
        <f>F29*'Прайc лист KTS'!$D$4</f>
        <v>117.73308226495726</v>
      </c>
      <c r="H29" s="7">
        <f>G29*1.2</f>
        <v>141.27969871794872</v>
      </c>
      <c r="I29" s="7">
        <f t="shared" si="0"/>
        <v>141.27969871794872</v>
      </c>
    </row>
    <row r="30" spans="1:9" ht="37.5" customHeight="1">
      <c r="A30" s="20"/>
      <c r="B30" s="9">
        <v>6363822</v>
      </c>
      <c r="C30" s="9" t="s">
        <v>103</v>
      </c>
      <c r="D30" s="10" t="s">
        <v>106</v>
      </c>
      <c r="E30" s="7" t="s">
        <v>108</v>
      </c>
      <c r="F30" s="18">
        <v>6.0440512820512815</v>
      </c>
      <c r="G30" s="11">
        <f>F30*'Прайc лист KTS'!$D$4</f>
        <v>151.10128205128203</v>
      </c>
      <c r="H30" s="7">
        <f>G30*1.2</f>
        <v>181.32153846153844</v>
      </c>
      <c r="I30" s="7">
        <f t="shared" si="0"/>
        <v>181.32153846153844</v>
      </c>
    </row>
    <row r="31" spans="1:9" ht="12.75">
      <c r="A31" s="22" t="s">
        <v>52</v>
      </c>
      <c r="B31" s="22"/>
      <c r="C31" s="22"/>
      <c r="D31" s="22"/>
      <c r="E31" s="22"/>
      <c r="F31" s="22"/>
      <c r="G31" s="22"/>
      <c r="H31" s="22"/>
      <c r="I31" s="22"/>
    </row>
    <row r="32" spans="1:9" ht="14.25">
      <c r="A32" s="21"/>
      <c r="B32" s="9">
        <v>6342351</v>
      </c>
      <c r="C32" s="9" t="s">
        <v>41</v>
      </c>
      <c r="D32" s="10" t="s">
        <v>53</v>
      </c>
      <c r="E32" s="7" t="s">
        <v>88</v>
      </c>
      <c r="F32" s="18">
        <v>6.421804487179487</v>
      </c>
      <c r="G32" s="11">
        <f>F32*'Прайc лист KTS'!$D$4</f>
        <v>160.54511217948718</v>
      </c>
      <c r="H32" s="7">
        <f aca="true" t="shared" si="2" ref="H32:H42">G32*1.2</f>
        <v>192.6541346153846</v>
      </c>
      <c r="I32" s="7">
        <f t="shared" si="0"/>
        <v>192.6541346153846</v>
      </c>
    </row>
    <row r="33" spans="1:9" ht="14.25">
      <c r="A33" s="21"/>
      <c r="B33" s="9">
        <v>6342353</v>
      </c>
      <c r="C33" s="9" t="s">
        <v>42</v>
      </c>
      <c r="D33" s="10" t="s">
        <v>54</v>
      </c>
      <c r="E33" s="7" t="s">
        <v>88</v>
      </c>
      <c r="F33" s="18">
        <v>7.2024944444444445</v>
      </c>
      <c r="G33" s="11">
        <f>F33*'Прайc лист KTS'!$D$4</f>
        <v>180.0623611111111</v>
      </c>
      <c r="H33" s="7">
        <f t="shared" si="2"/>
        <v>216.07483333333332</v>
      </c>
      <c r="I33" s="7">
        <f t="shared" si="0"/>
        <v>216.07483333333332</v>
      </c>
    </row>
    <row r="34" spans="1:9" ht="14.25">
      <c r="A34" s="21"/>
      <c r="B34" s="9">
        <v>6342355</v>
      </c>
      <c r="C34" s="9" t="s">
        <v>43</v>
      </c>
      <c r="D34" s="10" t="s">
        <v>55</v>
      </c>
      <c r="E34" s="7" t="s">
        <v>64</v>
      </c>
      <c r="F34" s="18">
        <v>7.932817307692306</v>
      </c>
      <c r="G34" s="11">
        <f>F34*'Прайc лист KTS'!$D$4</f>
        <v>198.32043269230766</v>
      </c>
      <c r="H34" s="7">
        <f t="shared" si="2"/>
        <v>237.9845192307692</v>
      </c>
      <c r="I34" s="7">
        <f t="shared" si="0"/>
        <v>237.9845192307692</v>
      </c>
    </row>
    <row r="35" spans="1:9" ht="14.25">
      <c r="A35" s="21"/>
      <c r="B35" s="9">
        <v>6342357</v>
      </c>
      <c r="C35" s="9" t="s">
        <v>44</v>
      </c>
      <c r="D35" s="10" t="s">
        <v>56</v>
      </c>
      <c r="E35" s="7" t="s">
        <v>88</v>
      </c>
      <c r="F35" s="18">
        <v>9.115042899408285</v>
      </c>
      <c r="G35" s="11">
        <f>F35*'Прайc лист KTS'!$D$4</f>
        <v>227.87607248520715</v>
      </c>
      <c r="H35" s="7">
        <f t="shared" si="2"/>
        <v>273.4512869822486</v>
      </c>
      <c r="I35" s="7">
        <f t="shared" si="0"/>
        <v>273.4512869822486</v>
      </c>
    </row>
    <row r="36" spans="1:9" ht="14.25">
      <c r="A36" s="21"/>
      <c r="B36" s="9">
        <v>6342359</v>
      </c>
      <c r="C36" s="9" t="s">
        <v>45</v>
      </c>
      <c r="D36" s="10" t="s">
        <v>57</v>
      </c>
      <c r="E36" s="7" t="s">
        <v>88</v>
      </c>
      <c r="F36" s="18">
        <v>9.897133974358974</v>
      </c>
      <c r="G36" s="11">
        <f>F36*'Прайc лист KTS'!$D$4</f>
        <v>247.42834935897434</v>
      </c>
      <c r="H36" s="7">
        <f t="shared" si="2"/>
        <v>296.9140192307692</v>
      </c>
      <c r="I36" s="7">
        <f t="shared" si="0"/>
        <v>296.9140192307692</v>
      </c>
    </row>
    <row r="37" spans="1:9" ht="14.25">
      <c r="A37" s="21"/>
      <c r="B37" s="9">
        <v>6342362</v>
      </c>
      <c r="C37" s="9" t="s">
        <v>46</v>
      </c>
      <c r="D37" s="10" t="s">
        <v>58</v>
      </c>
      <c r="E37" s="7" t="s">
        <v>88</v>
      </c>
      <c r="F37" s="18">
        <v>11.190461538461541</v>
      </c>
      <c r="G37" s="11">
        <f>F37*'Прайc лист KTS'!$D$4</f>
        <v>279.7615384615385</v>
      </c>
      <c r="H37" s="7">
        <f t="shared" si="2"/>
        <v>335.7138461538462</v>
      </c>
      <c r="I37" s="7">
        <f t="shared" si="0"/>
        <v>335.7138461538462</v>
      </c>
    </row>
    <row r="38" spans="1:9" ht="14.25">
      <c r="A38" s="21"/>
      <c r="B38" s="9">
        <v>6342364</v>
      </c>
      <c r="C38" s="9" t="s">
        <v>47</v>
      </c>
      <c r="D38" s="10" t="s">
        <v>59</v>
      </c>
      <c r="E38" s="7" t="s">
        <v>88</v>
      </c>
      <c r="F38" s="18">
        <v>12.339938034188036</v>
      </c>
      <c r="G38" s="11">
        <f>F38*'Прайc лист KTS'!$D$4</f>
        <v>308.4984508547009</v>
      </c>
      <c r="H38" s="7">
        <f t="shared" si="2"/>
        <v>370.19814102564106</v>
      </c>
      <c r="I38" s="7">
        <f t="shared" si="0"/>
        <v>370.19814102564106</v>
      </c>
    </row>
    <row r="39" spans="1:9" ht="14.25">
      <c r="A39" s="21"/>
      <c r="B39" s="9">
        <v>6342366</v>
      </c>
      <c r="C39" s="9" t="s">
        <v>48</v>
      </c>
      <c r="D39" s="10" t="s">
        <v>60</v>
      </c>
      <c r="E39" s="7" t="s">
        <v>88</v>
      </c>
      <c r="F39" s="18">
        <v>13.981846153846156</v>
      </c>
      <c r="G39" s="11">
        <f>F39*'Прайc лист KTS'!$D$4</f>
        <v>349.5461538461539</v>
      </c>
      <c r="H39" s="7">
        <f t="shared" si="2"/>
        <v>419.4553846153847</v>
      </c>
      <c r="I39" s="7">
        <f t="shared" si="0"/>
        <v>419.4553846153847</v>
      </c>
    </row>
    <row r="40" spans="1:9" ht="14.25">
      <c r="A40" s="21"/>
      <c r="B40" s="9">
        <v>6342368</v>
      </c>
      <c r="C40" s="9" t="s">
        <v>49</v>
      </c>
      <c r="D40" s="10" t="s">
        <v>61</v>
      </c>
      <c r="E40" s="7" t="s">
        <v>88</v>
      </c>
      <c r="F40" s="18">
        <v>14.355692307692308</v>
      </c>
      <c r="G40" s="11">
        <f>F40*'Прайc лист KTS'!$D$4</f>
        <v>358.8923076923077</v>
      </c>
      <c r="H40" s="7">
        <f t="shared" si="2"/>
        <v>430.6707692307693</v>
      </c>
      <c r="I40" s="7">
        <f t="shared" si="0"/>
        <v>430.6707692307693</v>
      </c>
    </row>
    <row r="41" spans="1:9" ht="14.25">
      <c r="A41" s="21"/>
      <c r="B41" s="9">
        <v>6342370</v>
      </c>
      <c r="C41" s="9" t="s">
        <v>50</v>
      </c>
      <c r="D41" s="10" t="s">
        <v>62</v>
      </c>
      <c r="E41" s="7" t="s">
        <v>88</v>
      </c>
      <c r="F41" s="18">
        <v>15.377538461538464</v>
      </c>
      <c r="G41" s="11">
        <f>F41*'Прайc лист KTS'!$D$4</f>
        <v>384.4384615384616</v>
      </c>
      <c r="H41" s="7">
        <f t="shared" si="2"/>
        <v>461.3261538461539</v>
      </c>
      <c r="I41" s="7">
        <f t="shared" si="0"/>
        <v>461.3261538461539</v>
      </c>
    </row>
    <row r="42" spans="1:9" ht="14.25">
      <c r="A42" s="21"/>
      <c r="B42" s="9">
        <v>6342372</v>
      </c>
      <c r="C42" s="9" t="s">
        <v>51</v>
      </c>
      <c r="D42" s="10" t="s">
        <v>63</v>
      </c>
      <c r="E42" s="7" t="s">
        <v>88</v>
      </c>
      <c r="F42" s="18">
        <v>16.318938461538462</v>
      </c>
      <c r="G42" s="11">
        <f>F42*'Прайc лист KTS'!$D$4</f>
        <v>407.97346153846155</v>
      </c>
      <c r="H42" s="7">
        <f t="shared" si="2"/>
        <v>489.56815384615385</v>
      </c>
      <c r="I42" s="7">
        <f t="shared" si="0"/>
        <v>489.56815384615385</v>
      </c>
    </row>
    <row r="43" spans="1:9" ht="12.75">
      <c r="A43" s="22" t="s">
        <v>65</v>
      </c>
      <c r="B43" s="22"/>
      <c r="C43" s="22"/>
      <c r="D43" s="22"/>
      <c r="E43" s="22"/>
      <c r="F43" s="22"/>
      <c r="G43" s="22"/>
      <c r="H43" s="22"/>
      <c r="I43" s="22"/>
    </row>
    <row r="44" spans="1:9" ht="14.25">
      <c r="A44" s="21"/>
      <c r="B44" s="9">
        <v>6341527</v>
      </c>
      <c r="C44" s="9" t="s">
        <v>66</v>
      </c>
      <c r="D44" s="10" t="s">
        <v>78</v>
      </c>
      <c r="E44" s="7" t="s">
        <v>88</v>
      </c>
      <c r="F44" s="18">
        <v>9.32</v>
      </c>
      <c r="G44" s="11">
        <f>F44*'Прайc лист KTS'!$D$4</f>
        <v>233</v>
      </c>
      <c r="H44" s="7">
        <f aca="true" t="shared" si="3" ref="H44:H54">G44*1.2</f>
        <v>279.59999999999997</v>
      </c>
      <c r="I44" s="7">
        <f t="shared" si="0"/>
        <v>279.59999999999997</v>
      </c>
    </row>
    <row r="45" spans="1:9" ht="14.25">
      <c r="A45" s="21"/>
      <c r="B45" s="9">
        <v>6341535</v>
      </c>
      <c r="C45" s="9" t="s">
        <v>67</v>
      </c>
      <c r="D45" s="10" t="s">
        <v>77</v>
      </c>
      <c r="E45" s="7" t="s">
        <v>88</v>
      </c>
      <c r="F45" s="18">
        <v>10.174152991452992</v>
      </c>
      <c r="G45" s="11">
        <f>F45*'Прайc лист KTS'!$D$4</f>
        <v>254.3538247863248</v>
      </c>
      <c r="H45" s="7">
        <f t="shared" si="3"/>
        <v>305.2245897435897</v>
      </c>
      <c r="I45" s="7">
        <f t="shared" si="0"/>
        <v>305.2245897435897</v>
      </c>
    </row>
    <row r="46" spans="1:9" ht="14.25">
      <c r="A46" s="21"/>
      <c r="B46" s="9">
        <v>6341543</v>
      </c>
      <c r="C46" s="9" t="s">
        <v>68</v>
      </c>
      <c r="D46" s="10" t="s">
        <v>79</v>
      </c>
      <c r="E46" s="7" t="s">
        <v>88</v>
      </c>
      <c r="F46" s="18">
        <v>11.483697435897433</v>
      </c>
      <c r="G46" s="11">
        <f>F46*'Прайc лист KTS'!$D$4</f>
        <v>287.09243589743585</v>
      </c>
      <c r="H46" s="7">
        <f t="shared" si="3"/>
        <v>344.510923076923</v>
      </c>
      <c r="I46" s="7">
        <f t="shared" si="0"/>
        <v>344.510923076923</v>
      </c>
    </row>
    <row r="47" spans="1:9" ht="14.25">
      <c r="A47" s="21"/>
      <c r="B47" s="9">
        <v>6341551</v>
      </c>
      <c r="C47" s="9" t="s">
        <v>69</v>
      </c>
      <c r="D47" s="10" t="s">
        <v>80</v>
      </c>
      <c r="E47" s="7" t="s">
        <v>88</v>
      </c>
      <c r="F47" s="18">
        <v>13.347279914529912</v>
      </c>
      <c r="G47" s="11">
        <f>F47*'Прайc лист KTS'!$D$4</f>
        <v>333.6819978632478</v>
      </c>
      <c r="H47" s="7">
        <f t="shared" si="3"/>
        <v>400.4183974358973</v>
      </c>
      <c r="I47" s="7">
        <f t="shared" si="0"/>
        <v>400.4183974358973</v>
      </c>
    </row>
    <row r="48" spans="1:9" ht="14.25">
      <c r="A48" s="21"/>
      <c r="B48" s="9">
        <v>6341578</v>
      </c>
      <c r="C48" s="9" t="s">
        <v>70</v>
      </c>
      <c r="D48" s="10" t="s">
        <v>81</v>
      </c>
      <c r="E48" s="7" t="s">
        <v>88</v>
      </c>
      <c r="F48" s="18">
        <v>14.505723076923077</v>
      </c>
      <c r="G48" s="11">
        <f>F48*'Прайc лист KTS'!$D$4</f>
        <v>362.64307692307693</v>
      </c>
      <c r="H48" s="7">
        <f t="shared" si="3"/>
        <v>435.1716923076923</v>
      </c>
      <c r="I48" s="7">
        <f t="shared" si="0"/>
        <v>435.1716923076923</v>
      </c>
    </row>
    <row r="49" spans="1:9" ht="14.25">
      <c r="A49" s="21"/>
      <c r="B49" s="9">
        <v>6341586</v>
      </c>
      <c r="C49" s="9" t="s">
        <v>71</v>
      </c>
      <c r="D49" s="10" t="s">
        <v>82</v>
      </c>
      <c r="E49" s="7" t="s">
        <v>88</v>
      </c>
      <c r="F49" s="18">
        <v>16.377</v>
      </c>
      <c r="G49" s="11">
        <f>F49*'Прайc лист KTS'!$D$4</f>
        <v>409.42499999999995</v>
      </c>
      <c r="H49" s="7">
        <f t="shared" si="3"/>
        <v>491.30999999999995</v>
      </c>
      <c r="I49" s="7">
        <f t="shared" si="0"/>
        <v>491.30999999999995</v>
      </c>
    </row>
    <row r="50" spans="1:9" ht="14.25">
      <c r="A50" s="21"/>
      <c r="B50" s="9">
        <v>6341594</v>
      </c>
      <c r="C50" s="9" t="s">
        <v>72</v>
      </c>
      <c r="D50" s="10" t="s">
        <v>83</v>
      </c>
      <c r="E50" s="7" t="s">
        <v>88</v>
      </c>
      <c r="F50" s="18">
        <v>16.698461538461544</v>
      </c>
      <c r="G50" s="11">
        <f>F50*'Прайc лист KTS'!$D$4</f>
        <v>417.46153846153857</v>
      </c>
      <c r="H50" s="7">
        <f t="shared" si="3"/>
        <v>500.95384615384626</v>
      </c>
      <c r="I50" s="7">
        <f t="shared" si="0"/>
        <v>500.95384615384626</v>
      </c>
    </row>
    <row r="51" spans="1:9" ht="14.25">
      <c r="A51" s="21"/>
      <c r="B51" s="9">
        <v>6341608</v>
      </c>
      <c r="C51" s="9" t="s">
        <v>73</v>
      </c>
      <c r="D51" s="10" t="s">
        <v>84</v>
      </c>
      <c r="E51" s="7" t="s">
        <v>88</v>
      </c>
      <c r="F51" s="18">
        <v>17.94461538461539</v>
      </c>
      <c r="G51" s="11">
        <f>F51*'Прайc лист KTS'!$D$4</f>
        <v>448.61538461538476</v>
      </c>
      <c r="H51" s="7">
        <f t="shared" si="3"/>
        <v>538.3384615384617</v>
      </c>
      <c r="I51" s="7">
        <f t="shared" si="0"/>
        <v>538.3384615384617</v>
      </c>
    </row>
    <row r="52" spans="1:9" ht="14.25">
      <c r="A52" s="21"/>
      <c r="B52" s="9">
        <v>6341616</v>
      </c>
      <c r="C52" s="9" t="s">
        <v>74</v>
      </c>
      <c r="D52" s="10" t="s">
        <v>85</v>
      </c>
      <c r="E52" s="7" t="s">
        <v>88</v>
      </c>
      <c r="F52" s="18">
        <v>19.215692307692308</v>
      </c>
      <c r="G52" s="11">
        <f>F52*'Прайc лист KTS'!$D$4</f>
        <v>480.39230769230767</v>
      </c>
      <c r="H52" s="7">
        <f t="shared" si="3"/>
        <v>576.4707692307692</v>
      </c>
      <c r="I52" s="7">
        <f t="shared" si="0"/>
        <v>576.4707692307692</v>
      </c>
    </row>
    <row r="53" spans="1:9" ht="14.25">
      <c r="A53" s="21"/>
      <c r="B53" s="9">
        <v>6341624</v>
      </c>
      <c r="C53" s="9" t="s">
        <v>75</v>
      </c>
      <c r="D53" s="10" t="s">
        <v>86</v>
      </c>
      <c r="E53" s="7" t="s">
        <v>88</v>
      </c>
      <c r="F53" s="18">
        <v>20.810769230769235</v>
      </c>
      <c r="G53" s="11">
        <f>F53*'Прайc лист KTS'!$D$4</f>
        <v>520.2692307692308</v>
      </c>
      <c r="H53" s="7">
        <f t="shared" si="3"/>
        <v>624.323076923077</v>
      </c>
      <c r="I53" s="7">
        <f t="shared" si="0"/>
        <v>624.323076923077</v>
      </c>
    </row>
    <row r="54" spans="1:9" ht="14.25">
      <c r="A54" s="21"/>
      <c r="B54" s="9">
        <v>6341632</v>
      </c>
      <c r="C54" s="9" t="s">
        <v>76</v>
      </c>
      <c r="D54" s="10" t="s">
        <v>87</v>
      </c>
      <c r="E54" s="7" t="s">
        <v>88</v>
      </c>
      <c r="F54" s="18">
        <v>21.78376816239316</v>
      </c>
      <c r="G54" s="11">
        <f>F54*'Прайc лист KTS'!$D$4</f>
        <v>544.5942040598289</v>
      </c>
      <c r="H54" s="7">
        <f t="shared" si="3"/>
        <v>653.5130448717947</v>
      </c>
      <c r="I54" s="7">
        <f t="shared" si="0"/>
        <v>653.5130448717947</v>
      </c>
    </row>
    <row r="55" spans="1:9" ht="12.75">
      <c r="A55" s="22" t="s">
        <v>89</v>
      </c>
      <c r="B55" s="22"/>
      <c r="C55" s="22"/>
      <c r="D55" s="22"/>
      <c r="E55" s="22"/>
      <c r="F55" s="22"/>
      <c r="G55" s="22"/>
      <c r="H55" s="22"/>
      <c r="I55" s="22"/>
    </row>
    <row r="56" spans="1:9" ht="50.25" customHeight="1">
      <c r="A56" s="21"/>
      <c r="B56" s="9">
        <v>6342338</v>
      </c>
      <c r="C56" s="9" t="s">
        <v>90</v>
      </c>
      <c r="D56" s="10" t="s">
        <v>91</v>
      </c>
      <c r="E56" s="7" t="s">
        <v>88</v>
      </c>
      <c r="F56" s="18">
        <v>9.494197222222223</v>
      </c>
      <c r="G56" s="11">
        <f>F56*'Прайc лист KTS'!$D$4</f>
        <v>237.35493055555557</v>
      </c>
      <c r="H56" s="7">
        <f>G56*1.2</f>
        <v>284.82591666666667</v>
      </c>
      <c r="I56" s="9">
        <f t="shared" si="0"/>
        <v>284.82591666666667</v>
      </c>
    </row>
    <row r="57" spans="1:9" ht="50.25" customHeight="1">
      <c r="A57" s="21"/>
      <c r="B57" s="9">
        <v>6340989</v>
      </c>
      <c r="C57" s="9" t="s">
        <v>92</v>
      </c>
      <c r="D57" s="10" t="s">
        <v>93</v>
      </c>
      <c r="E57" s="7" t="s">
        <v>88</v>
      </c>
      <c r="F57" s="18">
        <v>26.194274588665447</v>
      </c>
      <c r="G57" s="11">
        <f>F57*'Прайc лист KTS'!$D$4</f>
        <v>654.8568647166362</v>
      </c>
      <c r="H57" s="7">
        <f>G57*1.2</f>
        <v>785.8282376599634</v>
      </c>
      <c r="I57" s="9">
        <f t="shared" si="0"/>
        <v>785.8282376599634</v>
      </c>
    </row>
    <row r="58" spans="1:9" ht="30.75" customHeight="1">
      <c r="A58" s="27"/>
      <c r="B58" s="9">
        <v>6416446</v>
      </c>
      <c r="C58" s="9" t="s">
        <v>134</v>
      </c>
      <c r="D58" s="10" t="s">
        <v>136</v>
      </c>
      <c r="E58" s="7" t="s">
        <v>28</v>
      </c>
      <c r="F58" s="18">
        <v>1.9190769230769233</v>
      </c>
      <c r="G58" s="11">
        <f>F58*'Прайc лист KTS'!$D$4</f>
        <v>47.976923076923086</v>
      </c>
      <c r="H58" s="7">
        <f>G58*1.2</f>
        <v>57.5723076923077</v>
      </c>
      <c r="I58" s="9">
        <f t="shared" si="0"/>
        <v>57.5723076923077</v>
      </c>
    </row>
    <row r="59" spans="1:9" ht="30.75" customHeight="1">
      <c r="A59" s="20"/>
      <c r="B59" s="9">
        <v>6416500</v>
      </c>
      <c r="C59" s="9" t="s">
        <v>135</v>
      </c>
      <c r="D59" s="10" t="s">
        <v>137</v>
      </c>
      <c r="E59" s="7" t="s">
        <v>28</v>
      </c>
      <c r="F59" s="18">
        <v>2.2262255555555557</v>
      </c>
      <c r="G59" s="11">
        <f>F59*'Прайc лист KTS'!$D$4</f>
        <v>55.655638888888895</v>
      </c>
      <c r="H59" s="7">
        <f>G59*1.2</f>
        <v>66.78676666666667</v>
      </c>
      <c r="I59" s="9">
        <f t="shared" si="0"/>
        <v>66.78676666666667</v>
      </c>
    </row>
    <row r="60" spans="1:9" ht="12.75">
      <c r="A60" s="22" t="s">
        <v>94</v>
      </c>
      <c r="B60" s="22"/>
      <c r="C60" s="22"/>
      <c r="D60" s="22"/>
      <c r="E60" s="22"/>
      <c r="F60" s="22"/>
      <c r="G60" s="22"/>
      <c r="H60" s="22"/>
      <c r="I60" s="22"/>
    </row>
    <row r="61" spans="1:9" ht="90.75" customHeight="1">
      <c r="A61" s="8"/>
      <c r="B61" s="9">
        <v>1106120</v>
      </c>
      <c r="C61" s="9">
        <v>2060</v>
      </c>
      <c r="D61" s="10" t="s">
        <v>95</v>
      </c>
      <c r="E61" s="7" t="s">
        <v>96</v>
      </c>
      <c r="F61" s="18">
        <v>102.43350000000001</v>
      </c>
      <c r="G61" s="11">
        <f>F61*'Прайc лист KTS'!$D$4</f>
        <v>2560.8375</v>
      </c>
      <c r="H61" s="7">
        <f>G61*1.2</f>
        <v>3073.005</v>
      </c>
      <c r="I61" s="9">
        <f>H61/100</f>
        <v>30.730050000000002</v>
      </c>
    </row>
    <row r="62" spans="1:9" ht="90.75" customHeight="1">
      <c r="A62" s="8"/>
      <c r="B62" s="9">
        <v>1104500</v>
      </c>
      <c r="C62" s="9">
        <v>1268</v>
      </c>
      <c r="D62" s="10" t="s">
        <v>97</v>
      </c>
      <c r="E62" s="7" t="s">
        <v>96</v>
      </c>
      <c r="F62" s="18">
        <v>265.98926915429206</v>
      </c>
      <c r="G62" s="11">
        <f>F62*'Прайc лист KTS'!$D$4</f>
        <v>6649.731728857301</v>
      </c>
      <c r="H62" s="7">
        <f>G62*1.2</f>
        <v>7979.678074628761</v>
      </c>
      <c r="I62" s="9">
        <f>H62/100</f>
        <v>79.79678074628761</v>
      </c>
    </row>
    <row r="63" spans="1:9" ht="90.75" customHeight="1">
      <c r="A63" s="8"/>
      <c r="B63" s="9">
        <v>1104454</v>
      </c>
      <c r="C63" s="9" t="s">
        <v>98</v>
      </c>
      <c r="D63" s="10" t="s">
        <v>99</v>
      </c>
      <c r="E63" s="7" t="s">
        <v>96</v>
      </c>
      <c r="F63" s="18">
        <v>441.5404</v>
      </c>
      <c r="G63" s="11">
        <f>F63*'Прайc лист KTS'!$D$4</f>
        <v>11038.51</v>
      </c>
      <c r="H63" s="7">
        <f>G63*1.2</f>
        <v>13246.212</v>
      </c>
      <c r="I63" s="9">
        <f>H63/100</f>
        <v>132.46212</v>
      </c>
    </row>
    <row r="64" spans="1:9" ht="12.75">
      <c r="A64" s="22" t="s">
        <v>109</v>
      </c>
      <c r="B64" s="22"/>
      <c r="C64" s="22"/>
      <c r="D64" s="22"/>
      <c r="E64" s="22"/>
      <c r="F64" s="22"/>
      <c r="G64" s="22"/>
      <c r="H64" s="22"/>
      <c r="I64" s="22"/>
    </row>
    <row r="65" spans="1:9" ht="66" customHeight="1">
      <c r="A65" s="8"/>
      <c r="B65" s="9">
        <v>6357506</v>
      </c>
      <c r="C65" s="9" t="s">
        <v>494</v>
      </c>
      <c r="D65" s="10" t="s">
        <v>110</v>
      </c>
      <c r="E65" s="7" t="s">
        <v>111</v>
      </c>
      <c r="F65" s="18">
        <v>1.021846153846154</v>
      </c>
      <c r="G65" s="11">
        <f>F65*'Прайc лист KTS'!$D$4</f>
        <v>25.546153846153853</v>
      </c>
      <c r="H65" s="7">
        <f aca="true" t="shared" si="4" ref="H65:H76">G65*1.2</f>
        <v>30.655384615384623</v>
      </c>
      <c r="I65" s="7">
        <f>H65</f>
        <v>30.655384615384623</v>
      </c>
    </row>
    <row r="66" spans="1:9" ht="14.25">
      <c r="A66" s="21"/>
      <c r="B66" s="9">
        <v>6015506</v>
      </c>
      <c r="C66" s="9" t="s">
        <v>112</v>
      </c>
      <c r="D66" s="10" t="s">
        <v>119</v>
      </c>
      <c r="E66" s="7" t="s">
        <v>29</v>
      </c>
      <c r="F66" s="18">
        <v>2.5143253333333333</v>
      </c>
      <c r="G66" s="11">
        <f>F66*'Прайc лист KTS'!$D$4</f>
        <v>62.858133333333335</v>
      </c>
      <c r="H66" s="7">
        <f t="shared" si="4"/>
        <v>75.42976</v>
      </c>
      <c r="I66" s="7">
        <f aca="true" t="shared" si="5" ref="I66:I76">H66</f>
        <v>75.42976</v>
      </c>
    </row>
    <row r="67" spans="1:9" ht="14.25">
      <c r="A67" s="21"/>
      <c r="B67" s="9">
        <v>6015514</v>
      </c>
      <c r="C67" s="9" t="s">
        <v>113</v>
      </c>
      <c r="D67" s="10" t="s">
        <v>120</v>
      </c>
      <c r="E67" s="7" t="s">
        <v>29</v>
      </c>
      <c r="F67" s="18">
        <v>2.5928980000000004</v>
      </c>
      <c r="G67" s="11">
        <f>F67*'Прайc лист KTS'!$D$4</f>
        <v>64.82245</v>
      </c>
      <c r="H67" s="7">
        <f t="shared" si="4"/>
        <v>77.78694</v>
      </c>
      <c r="I67" s="7">
        <f t="shared" si="5"/>
        <v>77.78694</v>
      </c>
    </row>
    <row r="68" spans="1:9" ht="14.25">
      <c r="A68" s="21"/>
      <c r="B68" s="9">
        <v>6015522</v>
      </c>
      <c r="C68" s="9" t="s">
        <v>114</v>
      </c>
      <c r="D68" s="10" t="s">
        <v>121</v>
      </c>
      <c r="E68" s="7" t="s">
        <v>29</v>
      </c>
      <c r="F68" s="18">
        <v>2.9333795555555557</v>
      </c>
      <c r="G68" s="11">
        <f>F68*'Прайc лист KTS'!$D$4</f>
        <v>73.3344888888889</v>
      </c>
      <c r="H68" s="7">
        <f t="shared" si="4"/>
        <v>88.00138666666668</v>
      </c>
      <c r="I68" s="7">
        <f t="shared" si="5"/>
        <v>88.00138666666668</v>
      </c>
    </row>
    <row r="69" spans="1:9" ht="14.25">
      <c r="A69" s="21"/>
      <c r="B69" s="9">
        <v>6015530</v>
      </c>
      <c r="C69" s="9" t="s">
        <v>115</v>
      </c>
      <c r="D69" s="10" t="s">
        <v>123</v>
      </c>
      <c r="E69" s="7" t="s">
        <v>29</v>
      </c>
      <c r="F69" s="18">
        <v>3.561960888888889</v>
      </c>
      <c r="G69" s="11">
        <f>F69*'Прайc лист KTS'!$D$4</f>
        <v>89.04902222222223</v>
      </c>
      <c r="H69" s="7">
        <f t="shared" si="4"/>
        <v>106.85882666666667</v>
      </c>
      <c r="I69" s="7">
        <f t="shared" si="5"/>
        <v>106.85882666666667</v>
      </c>
    </row>
    <row r="70" spans="1:9" ht="14.25">
      <c r="A70" s="21"/>
      <c r="B70" s="9">
        <v>6015549</v>
      </c>
      <c r="C70" s="9" t="s">
        <v>116</v>
      </c>
      <c r="D70" s="10" t="s">
        <v>122</v>
      </c>
      <c r="E70" s="7" t="s">
        <v>29</v>
      </c>
      <c r="F70" s="18">
        <v>4.583405555555556</v>
      </c>
      <c r="G70" s="11">
        <f>F70*'Прайc лист KTS'!$D$4</f>
        <v>114.5851388888889</v>
      </c>
      <c r="H70" s="7">
        <f t="shared" si="4"/>
        <v>137.50216666666668</v>
      </c>
      <c r="I70" s="7">
        <f t="shared" si="5"/>
        <v>137.50216666666668</v>
      </c>
    </row>
    <row r="71" spans="1:9" ht="14.25">
      <c r="A71" s="21"/>
      <c r="B71" s="9">
        <v>6015552</v>
      </c>
      <c r="C71" s="9" t="s">
        <v>117</v>
      </c>
      <c r="D71" s="10" t="s">
        <v>124</v>
      </c>
      <c r="E71" s="7" t="s">
        <v>28</v>
      </c>
      <c r="F71" s="18">
        <v>5.1596051111111105</v>
      </c>
      <c r="G71" s="11">
        <f>F71*'Прайc лист KTS'!$D$4</f>
        <v>128.99012777777776</v>
      </c>
      <c r="H71" s="7">
        <f t="shared" si="4"/>
        <v>154.7881533333333</v>
      </c>
      <c r="I71" s="7">
        <f t="shared" si="5"/>
        <v>154.7881533333333</v>
      </c>
    </row>
    <row r="72" spans="1:9" ht="14.25">
      <c r="A72" s="21"/>
      <c r="B72" s="9">
        <v>6015555</v>
      </c>
      <c r="C72" s="9" t="s">
        <v>118</v>
      </c>
      <c r="D72" s="10" t="s">
        <v>125</v>
      </c>
      <c r="E72" s="7" t="s">
        <v>29</v>
      </c>
      <c r="F72" s="18">
        <v>5.840568222222222</v>
      </c>
      <c r="G72" s="11">
        <f>F72*'Прайc лист KTS'!$D$4</f>
        <v>146.01420555555555</v>
      </c>
      <c r="H72" s="7">
        <f t="shared" si="4"/>
        <v>175.21704666666665</v>
      </c>
      <c r="I72" s="7">
        <f t="shared" si="5"/>
        <v>175.21704666666665</v>
      </c>
    </row>
    <row r="73" spans="1:9" ht="14.25" customHeight="1">
      <c r="A73" s="27"/>
      <c r="B73" s="9">
        <v>6358705</v>
      </c>
      <c r="C73" s="9" t="s">
        <v>414</v>
      </c>
      <c r="D73" s="10" t="s">
        <v>418</v>
      </c>
      <c r="E73" s="7" t="s">
        <v>29</v>
      </c>
      <c r="F73" s="18">
        <v>3.2898461538461543</v>
      </c>
      <c r="G73" s="11">
        <f>F73*'Прайc лист KTS'!$D$4</f>
        <v>82.24615384615386</v>
      </c>
      <c r="H73" s="7">
        <f t="shared" si="4"/>
        <v>98.69538461538463</v>
      </c>
      <c r="I73" s="7">
        <f t="shared" si="5"/>
        <v>98.69538461538463</v>
      </c>
    </row>
    <row r="74" spans="1:9" ht="14.25" customHeight="1">
      <c r="A74" s="28"/>
      <c r="B74" s="9">
        <v>6358709</v>
      </c>
      <c r="C74" s="9" t="s">
        <v>415</v>
      </c>
      <c r="D74" s="10" t="s">
        <v>419</v>
      </c>
      <c r="E74" s="7" t="s">
        <v>29</v>
      </c>
      <c r="F74" s="18">
        <v>3.3895384615384625</v>
      </c>
      <c r="G74" s="11">
        <f>F74*'Прайc лист KTS'!$D$4</f>
        <v>84.73846153846156</v>
      </c>
      <c r="H74" s="7">
        <f t="shared" si="4"/>
        <v>101.68615384615387</v>
      </c>
      <c r="I74" s="7">
        <f t="shared" si="5"/>
        <v>101.68615384615387</v>
      </c>
    </row>
    <row r="75" spans="1:9" ht="14.25" customHeight="1">
      <c r="A75" s="28"/>
      <c r="B75" s="9">
        <v>6358713</v>
      </c>
      <c r="C75" s="9" t="s">
        <v>416</v>
      </c>
      <c r="D75" s="10" t="s">
        <v>420</v>
      </c>
      <c r="E75" s="7" t="s">
        <v>29</v>
      </c>
      <c r="F75" s="18">
        <v>3.5390769230769235</v>
      </c>
      <c r="G75" s="11">
        <f>F75*'Прайc лист KTS'!$D$4</f>
        <v>88.47692307692309</v>
      </c>
      <c r="H75" s="7">
        <f t="shared" si="4"/>
        <v>106.1723076923077</v>
      </c>
      <c r="I75" s="7">
        <f t="shared" si="5"/>
        <v>106.1723076923077</v>
      </c>
    </row>
    <row r="76" spans="1:9" ht="14.25" customHeight="1">
      <c r="A76" s="28"/>
      <c r="B76" s="9">
        <v>6358717</v>
      </c>
      <c r="C76" s="9" t="s">
        <v>417</v>
      </c>
      <c r="D76" s="10" t="s">
        <v>421</v>
      </c>
      <c r="E76" s="7" t="s">
        <v>29</v>
      </c>
      <c r="F76" s="18">
        <v>3.663692307692308</v>
      </c>
      <c r="G76" s="11">
        <f>F76*'Прайc лист KTS'!$D$4</f>
        <v>91.5923076923077</v>
      </c>
      <c r="H76" s="7">
        <f t="shared" si="4"/>
        <v>109.91076923076923</v>
      </c>
      <c r="I76" s="7">
        <f t="shared" si="5"/>
        <v>109.91076923076923</v>
      </c>
    </row>
    <row r="77" spans="1:9" ht="24.75" customHeight="1">
      <c r="A77" s="22" t="s">
        <v>422</v>
      </c>
      <c r="B77" s="22"/>
      <c r="C77" s="22"/>
      <c r="D77" s="22"/>
      <c r="E77" s="22"/>
      <c r="F77" s="22"/>
      <c r="G77" s="22"/>
      <c r="H77" s="22"/>
      <c r="I77" s="22"/>
    </row>
    <row r="78" spans="1:9" ht="69" customHeight="1">
      <c r="A78" s="21"/>
      <c r="B78" s="9">
        <v>1160125</v>
      </c>
      <c r="C78" s="9">
        <v>2056</v>
      </c>
      <c r="D78" s="10" t="s">
        <v>423</v>
      </c>
      <c r="E78" s="7" t="s">
        <v>129</v>
      </c>
      <c r="F78" s="18">
        <v>54.47201217948717</v>
      </c>
      <c r="G78" s="11">
        <f>F78*'[1]Прайс лист VBS'!$D$5</f>
        <v>599.1921339743589</v>
      </c>
      <c r="H78" s="7">
        <f aca="true" t="shared" si="6" ref="H78:H130">G78*1.2</f>
        <v>719.0305607692306</v>
      </c>
      <c r="I78" s="7">
        <f aca="true" t="shared" si="7" ref="I78:I130">H78/100</f>
        <v>7.190305607692307</v>
      </c>
    </row>
    <row r="79" spans="1:9" ht="14.25">
      <c r="A79" s="21"/>
      <c r="B79" s="9">
        <v>1160168</v>
      </c>
      <c r="C79" s="9">
        <v>2056</v>
      </c>
      <c r="D79" s="10" t="s">
        <v>424</v>
      </c>
      <c r="E79" s="7" t="s">
        <v>129</v>
      </c>
      <c r="F79" s="18">
        <v>57.317752991452984</v>
      </c>
      <c r="G79" s="11">
        <f>F79*'[1]Прайс лист VBS'!$D$5</f>
        <v>630.4952829059828</v>
      </c>
      <c r="H79" s="7">
        <f t="shared" si="6"/>
        <v>756.5943394871794</v>
      </c>
      <c r="I79" s="7">
        <f t="shared" si="7"/>
        <v>7.565943394871794</v>
      </c>
    </row>
    <row r="80" spans="1:9" ht="25.5">
      <c r="A80" s="21"/>
      <c r="B80" s="9">
        <v>1160222</v>
      </c>
      <c r="C80" s="9">
        <v>2056</v>
      </c>
      <c r="D80" s="10" t="s">
        <v>425</v>
      </c>
      <c r="E80" s="7" t="s">
        <v>129</v>
      </c>
      <c r="F80" s="18">
        <v>62.53074722222222</v>
      </c>
      <c r="G80" s="11">
        <f>F80*'[1]Прайс лист VBS'!$D$5</f>
        <v>687.8382194444443</v>
      </c>
      <c r="H80" s="7">
        <f t="shared" si="6"/>
        <v>825.4058633333332</v>
      </c>
      <c r="I80" s="7">
        <f t="shared" si="7"/>
        <v>8.254058633333331</v>
      </c>
    </row>
    <row r="81" spans="1:9" ht="25.5">
      <c r="A81" s="21"/>
      <c r="B81" s="9">
        <v>1160281</v>
      </c>
      <c r="C81" s="9">
        <v>2056</v>
      </c>
      <c r="D81" s="10" t="s">
        <v>426</v>
      </c>
      <c r="E81" s="7" t="s">
        <v>129</v>
      </c>
      <c r="F81" s="18">
        <v>73.8129762820513</v>
      </c>
      <c r="G81" s="11">
        <f>F81*'[1]Прайс лист VBS'!$D$5</f>
        <v>811.9427391025642</v>
      </c>
      <c r="H81" s="7">
        <f t="shared" si="6"/>
        <v>974.3312869230771</v>
      </c>
      <c r="I81" s="7">
        <f t="shared" si="7"/>
        <v>9.74331286923077</v>
      </c>
    </row>
    <row r="82" spans="1:9" ht="25.5">
      <c r="A82" s="21"/>
      <c r="B82" s="9">
        <v>1160346</v>
      </c>
      <c r="C82" s="9">
        <v>2056</v>
      </c>
      <c r="D82" s="10" t="s">
        <v>427</v>
      </c>
      <c r="E82" s="7" t="s">
        <v>129</v>
      </c>
      <c r="F82" s="18">
        <v>90.50966794871793</v>
      </c>
      <c r="G82" s="11">
        <f>F82*'[1]Прайс лист VBS'!$D$5</f>
        <v>995.6063474358973</v>
      </c>
      <c r="H82" s="7">
        <f t="shared" si="6"/>
        <v>1194.7276169230768</v>
      </c>
      <c r="I82" s="7">
        <f t="shared" si="7"/>
        <v>11.947276169230769</v>
      </c>
    </row>
    <row r="83" spans="1:9" ht="25.5">
      <c r="A83" s="21"/>
      <c r="B83" s="9">
        <v>1160400</v>
      </c>
      <c r="C83" s="9">
        <v>2056</v>
      </c>
      <c r="D83" s="10" t="s">
        <v>428</v>
      </c>
      <c r="E83" s="7" t="s">
        <v>129</v>
      </c>
      <c r="F83" s="18">
        <v>94.01018098290598</v>
      </c>
      <c r="G83" s="11">
        <f>F83*'[1]Прайс лист VBS'!$D$5</f>
        <v>1034.1119908119658</v>
      </c>
      <c r="H83" s="7">
        <f t="shared" si="6"/>
        <v>1240.9343889743589</v>
      </c>
      <c r="I83" s="7">
        <f t="shared" si="7"/>
        <v>12.409343889743589</v>
      </c>
    </row>
    <row r="84" spans="1:9" ht="25.5">
      <c r="A84" s="21"/>
      <c r="B84" s="9">
        <v>1160451</v>
      </c>
      <c r="C84" s="9">
        <v>2056</v>
      </c>
      <c r="D84" s="10" t="s">
        <v>429</v>
      </c>
      <c r="E84" s="7" t="s">
        <v>129</v>
      </c>
      <c r="F84" s="18">
        <v>106.47603675213675</v>
      </c>
      <c r="G84" s="11">
        <f>F84*'[1]Прайс лист VBS'!$D$5</f>
        <v>1171.2364042735041</v>
      </c>
      <c r="H84" s="7">
        <f t="shared" si="6"/>
        <v>1405.483685128205</v>
      </c>
      <c r="I84" s="7">
        <f t="shared" si="7"/>
        <v>14.054836851282051</v>
      </c>
    </row>
    <row r="85" spans="1:9" ht="25.5">
      <c r="A85" s="21"/>
      <c r="B85" s="9">
        <v>1160524</v>
      </c>
      <c r="C85" s="9">
        <v>2056</v>
      </c>
      <c r="D85" s="10" t="s">
        <v>430</v>
      </c>
      <c r="E85" s="7" t="s">
        <v>129</v>
      </c>
      <c r="F85" s="18">
        <v>113.90518311965812</v>
      </c>
      <c r="G85" s="11">
        <f>F85*'[1]Прайс лист VBS'!$D$5</f>
        <v>1252.9570143162393</v>
      </c>
      <c r="H85" s="7">
        <f t="shared" si="6"/>
        <v>1503.5484171794872</v>
      </c>
      <c r="I85" s="7">
        <f t="shared" si="7"/>
        <v>15.035484171794872</v>
      </c>
    </row>
    <row r="86" spans="1:9" ht="25.5">
      <c r="A86" s="21"/>
      <c r="B86" s="9">
        <v>1160583</v>
      </c>
      <c r="C86" s="9">
        <v>2056</v>
      </c>
      <c r="D86" s="10" t="s">
        <v>431</v>
      </c>
      <c r="E86" s="7" t="s">
        <v>129</v>
      </c>
      <c r="F86" s="18">
        <v>129.39306452991454</v>
      </c>
      <c r="G86" s="11">
        <f>F86*'[1]Прайс лист VBS'!$D$5</f>
        <v>1423.32370982906</v>
      </c>
      <c r="H86" s="7">
        <f t="shared" si="6"/>
        <v>1707.988451794872</v>
      </c>
      <c r="I86" s="7">
        <f t="shared" si="7"/>
        <v>17.07988451794872</v>
      </c>
    </row>
    <row r="87" spans="1:9" ht="25.5">
      <c r="A87" s="21"/>
      <c r="B87" s="9">
        <v>1160648</v>
      </c>
      <c r="C87" s="9">
        <v>2056</v>
      </c>
      <c r="D87" s="10" t="s">
        <v>432</v>
      </c>
      <c r="E87" s="7" t="s">
        <v>129</v>
      </c>
      <c r="F87" s="18">
        <v>131.98696987179486</v>
      </c>
      <c r="G87" s="11">
        <f>F87*'[1]Прайс лист VBS'!$D$5</f>
        <v>1451.8566685897433</v>
      </c>
      <c r="H87" s="7">
        <f t="shared" si="6"/>
        <v>1742.228002307692</v>
      </c>
      <c r="I87" s="7">
        <f t="shared" si="7"/>
        <v>17.42228002307692</v>
      </c>
    </row>
    <row r="88" spans="1:9" ht="14.25">
      <c r="A88" s="21"/>
      <c r="B88" s="9">
        <v>1160702</v>
      </c>
      <c r="C88" s="9">
        <v>2056</v>
      </c>
      <c r="D88" s="10" t="s">
        <v>433</v>
      </c>
      <c r="E88" s="7" t="s">
        <v>111</v>
      </c>
      <c r="F88" s="18">
        <v>198.4211668803419</v>
      </c>
      <c r="G88" s="11">
        <f>F88*'[1]Прайс лист VBS'!$D$5</f>
        <v>2182.6328356837607</v>
      </c>
      <c r="H88" s="7">
        <f t="shared" si="6"/>
        <v>2619.1594028205127</v>
      </c>
      <c r="I88" s="7">
        <f t="shared" si="7"/>
        <v>26.191594028205127</v>
      </c>
    </row>
    <row r="89" spans="1:9" ht="14.25">
      <c r="A89" s="21"/>
      <c r="B89" s="9">
        <v>1160761</v>
      </c>
      <c r="C89" s="9">
        <v>2056</v>
      </c>
      <c r="D89" s="10" t="s">
        <v>434</v>
      </c>
      <c r="E89" s="7" t="s">
        <v>28</v>
      </c>
      <c r="F89" s="18">
        <v>291.1218034188034</v>
      </c>
      <c r="G89" s="11">
        <f>F89*'[1]Прайс лист VBS'!$D$5</f>
        <v>3202.339837606837</v>
      </c>
      <c r="H89" s="7">
        <f t="shared" si="6"/>
        <v>3842.8078051282046</v>
      </c>
      <c r="I89" s="7">
        <f t="shared" si="7"/>
        <v>38.42807805128204</v>
      </c>
    </row>
    <row r="90" spans="1:9" ht="14.25">
      <c r="A90" s="21"/>
      <c r="B90" s="9">
        <v>1160826</v>
      </c>
      <c r="C90" s="9">
        <v>2056</v>
      </c>
      <c r="D90" s="10" t="s">
        <v>435</v>
      </c>
      <c r="E90" s="7" t="s">
        <v>28</v>
      </c>
      <c r="F90" s="18">
        <v>302.32848183760683</v>
      </c>
      <c r="G90" s="11">
        <f>F90*'[1]Прайс лист VBS'!$D$5</f>
        <v>3325.6133002136753</v>
      </c>
      <c r="H90" s="7">
        <f t="shared" si="6"/>
        <v>3990.73596025641</v>
      </c>
      <c r="I90" s="7">
        <f t="shared" si="7"/>
        <v>39.9073596025641</v>
      </c>
    </row>
    <row r="91" spans="1:9" ht="14.25">
      <c r="A91" s="21"/>
      <c r="B91" s="9">
        <v>1160907</v>
      </c>
      <c r="C91" s="9">
        <v>2056</v>
      </c>
      <c r="D91" s="10" t="s">
        <v>436</v>
      </c>
      <c r="E91" s="7" t="s">
        <v>28</v>
      </c>
      <c r="F91" s="18">
        <v>348.9180438034188</v>
      </c>
      <c r="G91" s="11">
        <f>F91*'[1]Прайс лист VBS'!$D$5</f>
        <v>3838.098481837607</v>
      </c>
      <c r="H91" s="7">
        <f t="shared" si="6"/>
        <v>4605.718178205128</v>
      </c>
      <c r="I91" s="7">
        <f t="shared" si="7"/>
        <v>46.05718178205129</v>
      </c>
    </row>
    <row r="92" spans="1:9" ht="25.5">
      <c r="A92" s="21"/>
      <c r="B92" s="9">
        <v>1160990</v>
      </c>
      <c r="C92" s="9">
        <v>2056</v>
      </c>
      <c r="D92" s="10" t="s">
        <v>437</v>
      </c>
      <c r="E92" s="7" t="s">
        <v>28</v>
      </c>
      <c r="F92" s="18">
        <v>385.937857905983</v>
      </c>
      <c r="G92" s="11">
        <f>F92*'[1]Прайс лист VBS'!$D$5</f>
        <v>4245.3164369658125</v>
      </c>
      <c r="H92" s="7">
        <f t="shared" si="6"/>
        <v>5094.379724358975</v>
      </c>
      <c r="I92" s="7">
        <f t="shared" si="7"/>
        <v>50.94379724358975</v>
      </c>
    </row>
    <row r="93" spans="1:9" ht="25.5">
      <c r="A93" s="21"/>
      <c r="B93" s="9">
        <v>1161121</v>
      </c>
      <c r="C93" s="9" t="s">
        <v>438</v>
      </c>
      <c r="D93" s="10" t="s">
        <v>439</v>
      </c>
      <c r="E93" s="7" t="s">
        <v>111</v>
      </c>
      <c r="F93" s="18">
        <v>79.90995224594992</v>
      </c>
      <c r="G93" s="11">
        <f>F93*'[1]Прайс лист VBS'!$D$5</f>
        <v>879.0094747054492</v>
      </c>
      <c r="H93" s="7">
        <f t="shared" si="6"/>
        <v>1054.8113696465389</v>
      </c>
      <c r="I93" s="7">
        <f t="shared" si="7"/>
        <v>10.54811369646539</v>
      </c>
    </row>
    <row r="94" spans="1:9" ht="25.5">
      <c r="A94" s="21"/>
      <c r="B94" s="9">
        <v>1161164</v>
      </c>
      <c r="C94" s="9" t="s">
        <v>438</v>
      </c>
      <c r="D94" s="10" t="s">
        <v>440</v>
      </c>
      <c r="E94" s="7" t="s">
        <v>111</v>
      </c>
      <c r="F94" s="18">
        <v>85.36153846153847</v>
      </c>
      <c r="G94" s="11">
        <f>F94*'[1]Прайс лист VBS'!$D$5</f>
        <v>938.9769230769232</v>
      </c>
      <c r="H94" s="7">
        <f t="shared" si="6"/>
        <v>1126.7723076923078</v>
      </c>
      <c r="I94" s="7">
        <f t="shared" si="7"/>
        <v>11.267723076923078</v>
      </c>
    </row>
    <row r="95" spans="1:9" ht="25.5">
      <c r="A95" s="21"/>
      <c r="B95" s="9">
        <v>1161229</v>
      </c>
      <c r="C95" s="9" t="s">
        <v>438</v>
      </c>
      <c r="D95" s="10" t="s">
        <v>441</v>
      </c>
      <c r="E95" s="7" t="s">
        <v>111</v>
      </c>
      <c r="F95" s="18">
        <v>88.15292307692309</v>
      </c>
      <c r="G95" s="11">
        <f>F95*'[1]Прайс лист VBS'!$D$5</f>
        <v>969.6821538461539</v>
      </c>
      <c r="H95" s="7">
        <f t="shared" si="6"/>
        <v>1163.6185846153846</v>
      </c>
      <c r="I95" s="7">
        <f t="shared" si="7"/>
        <v>11.636185846153847</v>
      </c>
    </row>
    <row r="96" spans="1:9" ht="25.5">
      <c r="A96" s="21"/>
      <c r="B96" s="9">
        <v>1161288</v>
      </c>
      <c r="C96" s="9" t="s">
        <v>438</v>
      </c>
      <c r="D96" s="10" t="s">
        <v>442</v>
      </c>
      <c r="E96" s="7" t="s">
        <v>111</v>
      </c>
      <c r="F96" s="18">
        <v>127.6809230769231</v>
      </c>
      <c r="G96" s="11">
        <f>F96*'[1]Прайс лист VBS'!$D$5</f>
        <v>1404.490153846154</v>
      </c>
      <c r="H96" s="7">
        <f t="shared" si="6"/>
        <v>1685.3881846153847</v>
      </c>
      <c r="I96" s="7">
        <f t="shared" si="7"/>
        <v>16.853881846153847</v>
      </c>
    </row>
    <row r="97" spans="1:9" ht="25.5">
      <c r="A97" s="21"/>
      <c r="B97" s="9">
        <v>1161342</v>
      </c>
      <c r="C97" s="9" t="s">
        <v>438</v>
      </c>
      <c r="D97" s="10" t="s">
        <v>443</v>
      </c>
      <c r="E97" s="7" t="s">
        <v>111</v>
      </c>
      <c r="F97" s="18">
        <v>131.31969230769232</v>
      </c>
      <c r="G97" s="11">
        <f>F97*'[1]Прайс лист VBS'!$D$5</f>
        <v>1444.5166153846155</v>
      </c>
      <c r="H97" s="7">
        <f t="shared" si="6"/>
        <v>1733.4199384615385</v>
      </c>
      <c r="I97" s="7">
        <f t="shared" si="7"/>
        <v>17.334199384615385</v>
      </c>
    </row>
    <row r="98" spans="1:9" ht="25.5">
      <c r="A98" s="21"/>
      <c r="B98" s="9">
        <v>1161407</v>
      </c>
      <c r="C98" s="9" t="s">
        <v>438</v>
      </c>
      <c r="D98" s="10" t="s">
        <v>444</v>
      </c>
      <c r="E98" s="7" t="s">
        <v>111</v>
      </c>
      <c r="F98" s="18">
        <v>137.2763076923077</v>
      </c>
      <c r="G98" s="11">
        <f>F98*'[1]Прайс лист VBS'!$D$5</f>
        <v>1510.0393846153847</v>
      </c>
      <c r="H98" s="7">
        <f t="shared" si="6"/>
        <v>1812.0472615384617</v>
      </c>
      <c r="I98" s="7">
        <f t="shared" si="7"/>
        <v>18.120472615384617</v>
      </c>
    </row>
    <row r="99" spans="1:9" ht="25.5">
      <c r="A99" s="21"/>
      <c r="B99" s="9">
        <v>1161466</v>
      </c>
      <c r="C99" s="9" t="s">
        <v>438</v>
      </c>
      <c r="D99" s="10" t="s">
        <v>445</v>
      </c>
      <c r="E99" s="7" t="s">
        <v>111</v>
      </c>
      <c r="F99" s="18">
        <v>155.79415384615385</v>
      </c>
      <c r="G99" s="11">
        <f>F99*'[1]Прайс лист VBS'!$D$5</f>
        <v>1713.7356923076923</v>
      </c>
      <c r="H99" s="7">
        <f t="shared" si="6"/>
        <v>2056.4828307692305</v>
      </c>
      <c r="I99" s="7">
        <f t="shared" si="7"/>
        <v>20.564828307692306</v>
      </c>
    </row>
    <row r="100" spans="1:9" ht="25.5">
      <c r="A100" s="21"/>
      <c r="B100" s="9">
        <v>1161520</v>
      </c>
      <c r="C100" s="9" t="s">
        <v>438</v>
      </c>
      <c r="D100" s="10" t="s">
        <v>446</v>
      </c>
      <c r="E100" s="7" t="s">
        <v>111</v>
      </c>
      <c r="F100" s="18">
        <v>181.88861538461543</v>
      </c>
      <c r="G100" s="11">
        <f>F100*'[1]Прайс лист VBS'!$D$5</f>
        <v>2000.7747692307698</v>
      </c>
      <c r="H100" s="7">
        <f t="shared" si="6"/>
        <v>2400.929723076924</v>
      </c>
      <c r="I100" s="7">
        <f t="shared" si="7"/>
        <v>24.00929723076924</v>
      </c>
    </row>
    <row r="101" spans="1:9" ht="25.5">
      <c r="A101" s="21"/>
      <c r="B101" s="9">
        <v>1161571</v>
      </c>
      <c r="C101" s="9" t="s">
        <v>438</v>
      </c>
      <c r="D101" s="10" t="s">
        <v>447</v>
      </c>
      <c r="E101" s="7" t="s">
        <v>111</v>
      </c>
      <c r="F101" s="18">
        <v>209.37876923076928</v>
      </c>
      <c r="G101" s="11">
        <f>F101*'[1]Прайс лист VBS'!$D$5</f>
        <v>2303.166461538462</v>
      </c>
      <c r="H101" s="7">
        <f t="shared" si="6"/>
        <v>2763.7997538461545</v>
      </c>
      <c r="I101" s="7">
        <f t="shared" si="7"/>
        <v>27.637997538461544</v>
      </c>
    </row>
    <row r="102" spans="1:9" ht="25.5">
      <c r="A102" s="21"/>
      <c r="B102" s="9">
        <v>1161644</v>
      </c>
      <c r="C102" s="9" t="s">
        <v>438</v>
      </c>
      <c r="D102" s="10" t="s">
        <v>448</v>
      </c>
      <c r="E102" s="7" t="s">
        <v>111</v>
      </c>
      <c r="F102" s="18">
        <v>213.7153846153846</v>
      </c>
      <c r="G102" s="11">
        <f>F102*'[1]Прайс лист VBS'!$D$5</f>
        <v>2350.869230769231</v>
      </c>
      <c r="H102" s="7">
        <f t="shared" si="6"/>
        <v>2821.043076923077</v>
      </c>
      <c r="I102" s="7">
        <f t="shared" si="7"/>
        <v>28.21043076923077</v>
      </c>
    </row>
    <row r="103" spans="1:9" ht="25.5">
      <c r="A103" s="21"/>
      <c r="B103" s="9">
        <v>1162128</v>
      </c>
      <c r="C103" s="9" t="s">
        <v>449</v>
      </c>
      <c r="D103" s="10" t="s">
        <v>450</v>
      </c>
      <c r="E103" s="7" t="s">
        <v>111</v>
      </c>
      <c r="F103" s="18">
        <v>109.06338461538463</v>
      </c>
      <c r="G103" s="11">
        <f>F103*'[1]Прайс лист VBS'!$D$5</f>
        <v>1199.697230769231</v>
      </c>
      <c r="H103" s="7">
        <f t="shared" si="6"/>
        <v>1439.6366769230772</v>
      </c>
      <c r="I103" s="7">
        <f t="shared" si="7"/>
        <v>14.396366769230772</v>
      </c>
    </row>
    <row r="104" spans="1:9" ht="25.5">
      <c r="A104" s="21"/>
      <c r="B104" s="9">
        <v>1162160</v>
      </c>
      <c r="C104" s="9" t="s">
        <v>449</v>
      </c>
      <c r="D104" s="10" t="s">
        <v>451</v>
      </c>
      <c r="E104" s="7" t="s">
        <v>111</v>
      </c>
      <c r="F104" s="18">
        <v>143.10830769230773</v>
      </c>
      <c r="G104" s="11">
        <f>F104*'[1]Прайс лист VBS'!$D$5</f>
        <v>1574.191384615385</v>
      </c>
      <c r="H104" s="7">
        <f t="shared" si="6"/>
        <v>1889.0296615384618</v>
      </c>
      <c r="I104" s="7">
        <f t="shared" si="7"/>
        <v>18.890296615384617</v>
      </c>
    </row>
    <row r="105" spans="1:9" ht="25.5">
      <c r="A105" s="21"/>
      <c r="B105" s="9">
        <v>1162225</v>
      </c>
      <c r="C105" s="9" t="s">
        <v>449</v>
      </c>
      <c r="D105" s="10" t="s">
        <v>452</v>
      </c>
      <c r="E105" s="7" t="s">
        <v>111</v>
      </c>
      <c r="F105" s="18">
        <v>140.94000000000003</v>
      </c>
      <c r="G105" s="11">
        <f>F105*'[1]Прайс лист VBS'!$D$5</f>
        <v>1550.3400000000004</v>
      </c>
      <c r="H105" s="7">
        <f t="shared" si="6"/>
        <v>1860.4080000000004</v>
      </c>
      <c r="I105" s="7">
        <f t="shared" si="7"/>
        <v>18.604080000000003</v>
      </c>
    </row>
    <row r="106" spans="1:9" ht="25.5">
      <c r="A106" s="21"/>
      <c r="B106" s="9">
        <v>1162284</v>
      </c>
      <c r="C106" s="9" t="s">
        <v>449</v>
      </c>
      <c r="D106" s="10" t="s">
        <v>453</v>
      </c>
      <c r="E106" s="7" t="s">
        <v>111</v>
      </c>
      <c r="F106" s="18">
        <v>170.79784615384617</v>
      </c>
      <c r="G106" s="11">
        <f>F106*'[1]Прайс лист VBS'!$D$5</f>
        <v>1878.776307692308</v>
      </c>
      <c r="H106" s="7">
        <f t="shared" si="6"/>
        <v>2254.5315692307695</v>
      </c>
      <c r="I106" s="7">
        <f t="shared" si="7"/>
        <v>22.545315692307696</v>
      </c>
    </row>
    <row r="107" spans="1:9" ht="25.5">
      <c r="A107" s="21"/>
      <c r="B107" s="9">
        <v>1162349</v>
      </c>
      <c r="C107" s="9" t="s">
        <v>449</v>
      </c>
      <c r="D107" s="10" t="s">
        <v>454</v>
      </c>
      <c r="E107" s="7" t="s">
        <v>111</v>
      </c>
      <c r="F107" s="18">
        <v>174.81046153846157</v>
      </c>
      <c r="G107" s="11">
        <f>F107*'[1]Прайс лист VBS'!$D$5</f>
        <v>1922.9150769230773</v>
      </c>
      <c r="H107" s="7">
        <f t="shared" si="6"/>
        <v>2307.498092307693</v>
      </c>
      <c r="I107" s="7">
        <f t="shared" si="7"/>
        <v>23.07498092307693</v>
      </c>
    </row>
    <row r="108" spans="1:9" ht="25.5">
      <c r="A108" s="21"/>
      <c r="B108" s="9">
        <v>1162403</v>
      </c>
      <c r="C108" s="9" t="s">
        <v>449</v>
      </c>
      <c r="D108" s="10" t="s">
        <v>455</v>
      </c>
      <c r="E108" s="7" t="s">
        <v>111</v>
      </c>
      <c r="F108" s="18">
        <v>183.80769230769235</v>
      </c>
      <c r="G108" s="11">
        <f>F108*'[1]Прайс лист VBS'!$D$5</f>
        <v>2021.884615384616</v>
      </c>
      <c r="H108" s="7">
        <f t="shared" si="6"/>
        <v>2426.261538461539</v>
      </c>
      <c r="I108" s="7">
        <f t="shared" si="7"/>
        <v>24.26261538461539</v>
      </c>
    </row>
    <row r="109" spans="1:9" ht="25.5">
      <c r="A109" s="21"/>
      <c r="B109" s="9">
        <v>1162462</v>
      </c>
      <c r="C109" s="9" t="s">
        <v>449</v>
      </c>
      <c r="D109" s="10" t="s">
        <v>456</v>
      </c>
      <c r="E109" s="7" t="s">
        <v>111</v>
      </c>
      <c r="F109" s="18">
        <v>221.16738461538463</v>
      </c>
      <c r="G109" s="11">
        <f>F109*'[1]Прайс лист VBS'!$D$5</f>
        <v>2432.841230769231</v>
      </c>
      <c r="H109" s="7">
        <f t="shared" si="6"/>
        <v>2919.4094769230774</v>
      </c>
      <c r="I109" s="7">
        <f t="shared" si="7"/>
        <v>29.194094769230773</v>
      </c>
    </row>
    <row r="110" spans="1:9" ht="12.75">
      <c r="A110" s="22" t="s">
        <v>457</v>
      </c>
      <c r="B110" s="22"/>
      <c r="C110" s="22"/>
      <c r="D110" s="22"/>
      <c r="E110" s="22"/>
      <c r="F110" s="22"/>
      <c r="G110" s="22"/>
      <c r="H110" s="22"/>
      <c r="I110" s="22"/>
    </row>
    <row r="111" spans="1:9" ht="14.25">
      <c r="A111" s="21"/>
      <c r="B111" s="9">
        <v>1163124</v>
      </c>
      <c r="C111" s="9" t="s">
        <v>458</v>
      </c>
      <c r="D111" s="10" t="s">
        <v>459</v>
      </c>
      <c r="E111" s="7" t="s">
        <v>129</v>
      </c>
      <c r="F111" s="18">
        <v>50.41938461538462</v>
      </c>
      <c r="G111" s="11">
        <f>F111*'[1]Прайс лист VBS'!$D$5</f>
        <v>554.6132307692309</v>
      </c>
      <c r="H111" s="7">
        <f t="shared" si="6"/>
        <v>665.535876923077</v>
      </c>
      <c r="I111" s="7">
        <f t="shared" si="7"/>
        <v>6.65535876923077</v>
      </c>
    </row>
    <row r="112" spans="1:9" ht="14.25">
      <c r="A112" s="21"/>
      <c r="B112" s="9">
        <v>1163167</v>
      </c>
      <c r="C112" s="9" t="s">
        <v>458</v>
      </c>
      <c r="D112" s="10" t="s">
        <v>460</v>
      </c>
      <c r="E112" s="7" t="s">
        <v>129</v>
      </c>
      <c r="F112" s="18">
        <v>52.139076923076935</v>
      </c>
      <c r="G112" s="11">
        <f>F112*'[1]Прайс лист VBS'!$D$5</f>
        <v>573.5298461538463</v>
      </c>
      <c r="H112" s="7">
        <f t="shared" si="6"/>
        <v>688.2358153846155</v>
      </c>
      <c r="I112" s="7">
        <f t="shared" si="7"/>
        <v>6.882358153846155</v>
      </c>
    </row>
    <row r="113" spans="1:9" ht="14.25">
      <c r="A113" s="21"/>
      <c r="B113" s="9">
        <v>1163221</v>
      </c>
      <c r="C113" s="9" t="s">
        <v>458</v>
      </c>
      <c r="D113" s="10" t="s">
        <v>461</v>
      </c>
      <c r="E113" s="7" t="s">
        <v>129</v>
      </c>
      <c r="F113" s="18">
        <v>56.40092307692308</v>
      </c>
      <c r="G113" s="11">
        <f>F113*'[1]Прайс лист VBS'!$D$5</f>
        <v>620.4101538461539</v>
      </c>
      <c r="H113" s="7">
        <f t="shared" si="6"/>
        <v>744.4921846153846</v>
      </c>
      <c r="I113" s="7">
        <f t="shared" si="7"/>
        <v>7.4449218461538464</v>
      </c>
    </row>
    <row r="114" spans="1:9" ht="14.25">
      <c r="A114" s="21"/>
      <c r="B114" s="9">
        <v>1163280</v>
      </c>
      <c r="C114" s="9" t="s">
        <v>458</v>
      </c>
      <c r="D114" s="10" t="s">
        <v>462</v>
      </c>
      <c r="E114" s="7" t="s">
        <v>129</v>
      </c>
      <c r="F114" s="18">
        <v>67.0929230769231</v>
      </c>
      <c r="G114" s="11">
        <f>F114*'[1]Прайс лист VBS'!$D$5</f>
        <v>738.0221538461541</v>
      </c>
      <c r="H114" s="7">
        <f t="shared" si="6"/>
        <v>885.6265846153849</v>
      </c>
      <c r="I114" s="7">
        <f t="shared" si="7"/>
        <v>8.85626584615385</v>
      </c>
    </row>
    <row r="115" spans="1:9" ht="14.25">
      <c r="A115" s="21"/>
      <c r="B115" s="9">
        <v>1163345</v>
      </c>
      <c r="C115" s="9" t="s">
        <v>458</v>
      </c>
      <c r="D115" s="10" t="s">
        <v>463</v>
      </c>
      <c r="E115" s="7" t="s">
        <v>129</v>
      </c>
      <c r="F115" s="18">
        <v>86.13415384615386</v>
      </c>
      <c r="G115" s="11">
        <f>F115*'[1]Прайс лист VBS'!$D$5</f>
        <v>947.4756923076925</v>
      </c>
      <c r="H115" s="7">
        <f t="shared" si="6"/>
        <v>1136.970830769231</v>
      </c>
      <c r="I115" s="7">
        <f t="shared" si="7"/>
        <v>11.36970830769231</v>
      </c>
    </row>
    <row r="116" spans="1:9" ht="14.25">
      <c r="A116" s="21"/>
      <c r="B116" s="9">
        <v>1163396</v>
      </c>
      <c r="C116" s="9" t="s">
        <v>458</v>
      </c>
      <c r="D116" s="10" t="s">
        <v>464</v>
      </c>
      <c r="E116" s="7" t="s">
        <v>129</v>
      </c>
      <c r="F116" s="18">
        <v>89.92246153846155</v>
      </c>
      <c r="G116" s="11">
        <f>F116*'[1]Прайс лист VBS'!$D$5</f>
        <v>989.1470769230771</v>
      </c>
      <c r="H116" s="7">
        <f t="shared" si="6"/>
        <v>1186.9764923076925</v>
      </c>
      <c r="I116" s="7">
        <f t="shared" si="7"/>
        <v>11.869764923076925</v>
      </c>
    </row>
    <row r="117" spans="1:9" ht="14.25">
      <c r="A117" s="21"/>
      <c r="B117" s="9">
        <v>1163469</v>
      </c>
      <c r="C117" s="9" t="s">
        <v>458</v>
      </c>
      <c r="D117" s="10" t="s">
        <v>465</v>
      </c>
      <c r="E117" s="7" t="s">
        <v>129</v>
      </c>
      <c r="F117" s="18">
        <v>97.39938461538463</v>
      </c>
      <c r="G117" s="11">
        <f>F117*'[1]Прайс лист VBS'!$D$5</f>
        <v>1071.393230769231</v>
      </c>
      <c r="H117" s="7">
        <f t="shared" si="6"/>
        <v>1285.6718769230772</v>
      </c>
      <c r="I117" s="7">
        <f t="shared" si="7"/>
        <v>12.856718769230772</v>
      </c>
    </row>
    <row r="118" spans="1:9" ht="14.25">
      <c r="A118" s="21"/>
      <c r="B118" s="9">
        <v>1163523</v>
      </c>
      <c r="C118" s="9" t="s">
        <v>458</v>
      </c>
      <c r="D118" s="10" t="s">
        <v>466</v>
      </c>
      <c r="E118" s="7" t="s">
        <v>129</v>
      </c>
      <c r="F118" s="18">
        <v>104.15353846153847</v>
      </c>
      <c r="G118" s="11">
        <f>F118*'[1]Прайс лист VBS'!$D$5</f>
        <v>1145.6889230769232</v>
      </c>
      <c r="H118" s="7">
        <f t="shared" si="6"/>
        <v>1374.8267076923078</v>
      </c>
      <c r="I118" s="7">
        <f t="shared" si="7"/>
        <v>13.748267076923078</v>
      </c>
    </row>
    <row r="119" spans="1:9" ht="14.25">
      <c r="A119" s="21"/>
      <c r="B119" s="9">
        <v>1163582</v>
      </c>
      <c r="C119" s="9" t="s">
        <v>458</v>
      </c>
      <c r="D119" s="10" t="s">
        <v>467</v>
      </c>
      <c r="E119" s="7" t="s">
        <v>129</v>
      </c>
      <c r="F119" s="18">
        <v>129.89907692307693</v>
      </c>
      <c r="G119" s="11">
        <f>F119*'[1]Прайс лист VBS'!$D$5</f>
        <v>1428.8898461538463</v>
      </c>
      <c r="H119" s="7">
        <f t="shared" si="6"/>
        <v>1714.6678153846156</v>
      </c>
      <c r="I119" s="7">
        <f t="shared" si="7"/>
        <v>17.146678153846157</v>
      </c>
    </row>
    <row r="120" spans="1:9" ht="14.25">
      <c r="A120" s="21"/>
      <c r="B120" s="9">
        <v>1163647</v>
      </c>
      <c r="C120" s="9" t="s">
        <v>458</v>
      </c>
      <c r="D120" s="10" t="s">
        <v>468</v>
      </c>
      <c r="E120" s="7" t="s">
        <v>129</v>
      </c>
      <c r="F120" s="18">
        <v>138.9212307692308</v>
      </c>
      <c r="G120" s="11">
        <f>F120*'[1]Прайс лист VBS'!$D$5</f>
        <v>1528.1335384615386</v>
      </c>
      <c r="H120" s="7">
        <f t="shared" si="6"/>
        <v>1833.7602461538463</v>
      </c>
      <c r="I120" s="7">
        <f t="shared" si="7"/>
        <v>18.337602461538463</v>
      </c>
    </row>
    <row r="121" spans="1:9" ht="14.25">
      <c r="A121" s="21"/>
      <c r="B121" s="9">
        <v>1163701</v>
      </c>
      <c r="C121" s="9" t="s">
        <v>458</v>
      </c>
      <c r="D121" s="10" t="s">
        <v>469</v>
      </c>
      <c r="E121" s="7" t="s">
        <v>111</v>
      </c>
      <c r="F121" s="18">
        <v>193.10400000000004</v>
      </c>
      <c r="G121" s="11">
        <f>F121*'[1]Прайс лист VBS'!$D$5</f>
        <v>2124.1440000000002</v>
      </c>
      <c r="H121" s="7">
        <f t="shared" si="6"/>
        <v>2548.9728</v>
      </c>
      <c r="I121" s="7">
        <f t="shared" si="7"/>
        <v>25.489728</v>
      </c>
    </row>
    <row r="122" spans="1:9" ht="14.25">
      <c r="A122" s="21"/>
      <c r="B122" s="9">
        <v>1164120</v>
      </c>
      <c r="C122" s="9" t="s">
        <v>470</v>
      </c>
      <c r="D122" s="10" t="s">
        <v>471</v>
      </c>
      <c r="E122" s="7" t="s">
        <v>111</v>
      </c>
      <c r="F122" s="18">
        <v>94.45846153846156</v>
      </c>
      <c r="G122" s="11">
        <f>F122*'[1]Прайс лист VBS'!$D$5</f>
        <v>1039.0430769230773</v>
      </c>
      <c r="H122" s="7">
        <f t="shared" si="6"/>
        <v>1246.8516923076927</v>
      </c>
      <c r="I122" s="7">
        <f t="shared" si="7"/>
        <v>12.468516923076926</v>
      </c>
    </row>
    <row r="123" spans="1:9" ht="14.25">
      <c r="A123" s="21"/>
      <c r="B123" s="9">
        <v>1164163</v>
      </c>
      <c r="C123" s="9" t="s">
        <v>470</v>
      </c>
      <c r="D123" s="10" t="s">
        <v>472</v>
      </c>
      <c r="E123" s="7" t="s">
        <v>111</v>
      </c>
      <c r="F123" s="18">
        <v>96.2529230769231</v>
      </c>
      <c r="G123" s="11">
        <f>F123*'[1]Прайс лист VBS'!$D$5</f>
        <v>1058.782153846154</v>
      </c>
      <c r="H123" s="7">
        <f t="shared" si="6"/>
        <v>1270.5385846153847</v>
      </c>
      <c r="I123" s="7">
        <f t="shared" si="7"/>
        <v>12.705385846153847</v>
      </c>
    </row>
    <row r="124" spans="1:9" ht="14.25">
      <c r="A124" s="21"/>
      <c r="B124" s="9">
        <v>1164228</v>
      </c>
      <c r="C124" s="9" t="s">
        <v>470</v>
      </c>
      <c r="D124" s="10" t="s">
        <v>473</v>
      </c>
      <c r="E124" s="7" t="s">
        <v>111</v>
      </c>
      <c r="F124" s="18">
        <v>99.01938461538461</v>
      </c>
      <c r="G124" s="11">
        <f>F124*'[1]Прайс лист VBS'!$D$5</f>
        <v>1089.2132307692307</v>
      </c>
      <c r="H124" s="7">
        <f t="shared" si="6"/>
        <v>1307.0558769230768</v>
      </c>
      <c r="I124" s="7">
        <f t="shared" si="7"/>
        <v>13.070558769230768</v>
      </c>
    </row>
    <row r="125" spans="1:9" ht="14.25">
      <c r="A125" s="21"/>
      <c r="B125" s="9">
        <v>1164287</v>
      </c>
      <c r="C125" s="9" t="s">
        <v>470</v>
      </c>
      <c r="D125" s="10" t="s">
        <v>474</v>
      </c>
      <c r="E125" s="7" t="s">
        <v>111</v>
      </c>
      <c r="F125" s="18">
        <v>141.23907692307694</v>
      </c>
      <c r="G125" s="11">
        <f>F125*'[1]Прайс лист VBS'!$D$5</f>
        <v>1553.6298461538463</v>
      </c>
      <c r="H125" s="7">
        <f t="shared" si="6"/>
        <v>1864.3558153846154</v>
      </c>
      <c r="I125" s="7">
        <f t="shared" si="7"/>
        <v>18.643558153846154</v>
      </c>
    </row>
    <row r="126" spans="1:9" ht="14.25">
      <c r="A126" s="21"/>
      <c r="B126" s="9">
        <v>1164341</v>
      </c>
      <c r="C126" s="9" t="s">
        <v>470</v>
      </c>
      <c r="D126" s="10" t="s">
        <v>475</v>
      </c>
      <c r="E126" s="7" t="s">
        <v>111</v>
      </c>
      <c r="F126" s="18">
        <v>144.47907692307695</v>
      </c>
      <c r="G126" s="11">
        <f>F126*'[1]Прайс лист VBS'!$D$5</f>
        <v>1589.2698461538464</v>
      </c>
      <c r="H126" s="7">
        <f t="shared" si="6"/>
        <v>1907.1238153846157</v>
      </c>
      <c r="I126" s="7">
        <f t="shared" si="7"/>
        <v>19.071238153846156</v>
      </c>
    </row>
    <row r="127" spans="1:9" ht="14.25">
      <c r="A127" s="21"/>
      <c r="B127" s="9">
        <v>1164406</v>
      </c>
      <c r="C127" s="9" t="s">
        <v>470</v>
      </c>
      <c r="D127" s="10" t="s">
        <v>476</v>
      </c>
      <c r="E127" s="7" t="s">
        <v>111</v>
      </c>
      <c r="F127" s="18">
        <v>151.8812307692308</v>
      </c>
      <c r="G127" s="11">
        <f>F127*'[1]Прайс лист VBS'!$D$5</f>
        <v>1670.6935384615388</v>
      </c>
      <c r="H127" s="7">
        <f t="shared" si="6"/>
        <v>2004.8322461538464</v>
      </c>
      <c r="I127" s="7">
        <f t="shared" si="7"/>
        <v>20.048322461538465</v>
      </c>
    </row>
    <row r="128" spans="1:9" ht="14.25">
      <c r="A128" s="21"/>
      <c r="B128" s="9">
        <v>1164465</v>
      </c>
      <c r="C128" s="9" t="s">
        <v>470</v>
      </c>
      <c r="D128" s="10" t="s">
        <v>477</v>
      </c>
      <c r="E128" s="7" t="s">
        <v>111</v>
      </c>
      <c r="F128" s="18">
        <v>166.23692307692306</v>
      </c>
      <c r="G128" s="11">
        <f>F128*'[1]Прайс лист VBS'!$D$5</f>
        <v>1828.6061538461536</v>
      </c>
      <c r="H128" s="7">
        <f t="shared" si="6"/>
        <v>2194.3273846153843</v>
      </c>
      <c r="I128" s="7">
        <f t="shared" si="7"/>
        <v>21.943273846153843</v>
      </c>
    </row>
    <row r="129" spans="1:9" ht="14.25">
      <c r="A129" s="21"/>
      <c r="B129" s="9">
        <v>1164511</v>
      </c>
      <c r="C129" s="9" t="s">
        <v>470</v>
      </c>
      <c r="D129" s="10" t="s">
        <v>478</v>
      </c>
      <c r="E129" s="7" t="s">
        <v>111</v>
      </c>
      <c r="F129" s="18">
        <v>216.2326153846154</v>
      </c>
      <c r="G129" s="11">
        <f>F129*'[1]Прайс лист VBS'!$D$5</f>
        <v>2378.5587692307695</v>
      </c>
      <c r="H129" s="7">
        <f t="shared" si="6"/>
        <v>2854.2705230769234</v>
      </c>
      <c r="I129" s="7">
        <f t="shared" si="7"/>
        <v>28.542705230769233</v>
      </c>
    </row>
    <row r="130" spans="1:9" ht="14.25">
      <c r="A130" s="21"/>
      <c r="B130" s="9">
        <v>1164589</v>
      </c>
      <c r="C130" s="9" t="s">
        <v>470</v>
      </c>
      <c r="D130" s="10" t="s">
        <v>479</v>
      </c>
      <c r="E130" s="7" t="s">
        <v>111</v>
      </c>
      <c r="F130" s="18">
        <v>219.72184615384617</v>
      </c>
      <c r="G130" s="11">
        <f>F130*'[1]Прайс лист VBS'!$D$5</f>
        <v>2416.940307692308</v>
      </c>
      <c r="H130" s="7">
        <f t="shared" si="6"/>
        <v>2900.3283692307696</v>
      </c>
      <c r="I130" s="7">
        <f t="shared" si="7"/>
        <v>29.003283692307697</v>
      </c>
    </row>
    <row r="131" spans="1:9" ht="12.75">
      <c r="A131" s="22" t="s">
        <v>126</v>
      </c>
      <c r="B131" s="22"/>
      <c r="C131" s="22"/>
      <c r="D131" s="22"/>
      <c r="E131" s="22"/>
      <c r="F131" s="22"/>
      <c r="G131" s="22"/>
      <c r="H131" s="22"/>
      <c r="I131" s="22"/>
    </row>
    <row r="132" spans="1:9" ht="24.75" customHeight="1">
      <c r="A132" s="21"/>
      <c r="B132" s="9">
        <v>6406122</v>
      </c>
      <c r="C132" s="9" t="s">
        <v>127</v>
      </c>
      <c r="D132" s="10" t="s">
        <v>128</v>
      </c>
      <c r="E132" s="7" t="s">
        <v>129</v>
      </c>
      <c r="F132" s="18">
        <v>10.09860235042735</v>
      </c>
      <c r="G132" s="11">
        <f>F132*'Прайc лист KTS'!$D$4</f>
        <v>252.46505876068377</v>
      </c>
      <c r="H132" s="7">
        <f>G132*1.2</f>
        <v>302.95807051282054</v>
      </c>
      <c r="I132" s="7">
        <f>H132/100</f>
        <v>3.0295807051282053</v>
      </c>
    </row>
    <row r="133" spans="1:9" ht="24.75" customHeight="1">
      <c r="A133" s="21"/>
      <c r="B133" s="9">
        <v>6406203</v>
      </c>
      <c r="C133" s="9" t="s">
        <v>130</v>
      </c>
      <c r="D133" s="10" t="s">
        <v>131</v>
      </c>
      <c r="E133" s="7" t="s">
        <v>129</v>
      </c>
      <c r="F133" s="18">
        <v>11.863384615384616</v>
      </c>
      <c r="G133" s="11">
        <f>F133*'Прайc лист KTS'!$D$4</f>
        <v>296.5846153846154</v>
      </c>
      <c r="H133" s="7">
        <f>G133*1.2</f>
        <v>355.90153846153845</v>
      </c>
      <c r="I133" s="7">
        <f>H133/100</f>
        <v>3.5590153846153845</v>
      </c>
    </row>
    <row r="134" spans="1:9" ht="67.5" customHeight="1">
      <c r="A134" s="8"/>
      <c r="B134" s="9">
        <v>6418250</v>
      </c>
      <c r="C134" s="9" t="s">
        <v>132</v>
      </c>
      <c r="D134" s="10" t="s">
        <v>133</v>
      </c>
      <c r="E134" s="7" t="s">
        <v>29</v>
      </c>
      <c r="F134" s="18">
        <v>120.62769230769233</v>
      </c>
      <c r="G134" s="11">
        <f>F134*'Прайc лист KTS'!$D$4</f>
        <v>3015.692307692308</v>
      </c>
      <c r="H134" s="7">
        <f>G134*1.2</f>
        <v>3618.8307692307694</v>
      </c>
      <c r="I134" s="7">
        <f>H134/100</f>
        <v>36.188307692307696</v>
      </c>
    </row>
    <row r="135" spans="1:9" ht="14.25">
      <c r="A135" s="27"/>
      <c r="B135" s="9">
        <v>3141128</v>
      </c>
      <c r="C135" s="9">
        <v>2078</v>
      </c>
      <c r="D135" s="10" t="s">
        <v>483</v>
      </c>
      <c r="E135" s="7" t="s">
        <v>88</v>
      </c>
      <c r="F135" s="18">
        <v>81.51914166666667</v>
      </c>
      <c r="G135" s="11">
        <f>F135*'Прайc лист KTS'!$D$4</f>
        <v>2037.9785416666668</v>
      </c>
      <c r="H135" s="7">
        <f aca="true" t="shared" si="8" ref="H135:H142">G135*1.2</f>
        <v>2445.57425</v>
      </c>
      <c r="I135" s="7">
        <f>H135/100</f>
        <v>24.4557425</v>
      </c>
    </row>
    <row r="136" spans="1:9" ht="14.25">
      <c r="A136" s="28"/>
      <c r="B136" s="9">
        <v>3141136</v>
      </c>
      <c r="C136" s="9">
        <v>2078</v>
      </c>
      <c r="D136" s="10" t="s">
        <v>484</v>
      </c>
      <c r="E136" s="7" t="s">
        <v>88</v>
      </c>
      <c r="F136" s="18">
        <v>176.86405064102567</v>
      </c>
      <c r="G136" s="11">
        <f>F136*'Прайc лист KTS'!$D$4</f>
        <v>4421.601266025642</v>
      </c>
      <c r="H136" s="7">
        <f t="shared" si="8"/>
        <v>5305.92151923077</v>
      </c>
      <c r="I136" s="7">
        <f aca="true" t="shared" si="9" ref="I136:I142">H136/100</f>
        <v>53.059215192307704</v>
      </c>
    </row>
    <row r="137" spans="1:9" ht="14.25">
      <c r="A137" s="28"/>
      <c r="B137" s="9">
        <v>3141209</v>
      </c>
      <c r="C137" s="9">
        <v>2078</v>
      </c>
      <c r="D137" s="10" t="s">
        <v>485</v>
      </c>
      <c r="E137" s="7" t="s">
        <v>88</v>
      </c>
      <c r="F137" s="18">
        <v>156.15007955555558</v>
      </c>
      <c r="G137" s="11">
        <f>F137*'Прайc лист KTS'!$D$4</f>
        <v>3903.7519888888896</v>
      </c>
      <c r="H137" s="7">
        <f t="shared" si="8"/>
        <v>4684.502386666667</v>
      </c>
      <c r="I137" s="7">
        <f t="shared" si="9"/>
        <v>46.84502386666667</v>
      </c>
    </row>
    <row r="138" spans="1:9" ht="14.25">
      <c r="A138" s="20"/>
      <c r="B138" s="9">
        <v>3141140</v>
      </c>
      <c r="C138" s="9">
        <v>2078</v>
      </c>
      <c r="D138" s="10" t="s">
        <v>486</v>
      </c>
      <c r="E138" s="7" t="s">
        <v>88</v>
      </c>
      <c r="F138" s="18">
        <v>337.33864888888894</v>
      </c>
      <c r="G138" s="11">
        <f>F138*'Прайc лист KTS'!$D$4</f>
        <v>8433.466222222223</v>
      </c>
      <c r="H138" s="7">
        <f t="shared" si="8"/>
        <v>10120.159466666668</v>
      </c>
      <c r="I138" s="7">
        <f t="shared" si="9"/>
        <v>101.20159466666668</v>
      </c>
    </row>
    <row r="139" spans="1:9" ht="24.75" customHeight="1">
      <c r="A139" s="27"/>
      <c r="B139" s="9">
        <v>3400085</v>
      </c>
      <c r="C139" s="9" t="s">
        <v>487</v>
      </c>
      <c r="D139" s="10" t="s">
        <v>488</v>
      </c>
      <c r="E139" s="7" t="s">
        <v>129</v>
      </c>
      <c r="F139" s="18">
        <v>3.525696581196581</v>
      </c>
      <c r="G139" s="11">
        <f>F139*'Прайc лист KTS'!$D$4</f>
        <v>88.14241452991453</v>
      </c>
      <c r="H139" s="7">
        <f t="shared" si="8"/>
        <v>105.77089743589744</v>
      </c>
      <c r="I139" s="7">
        <f t="shared" si="9"/>
        <v>1.0577089743589745</v>
      </c>
    </row>
    <row r="140" spans="1:9" ht="24.75" customHeight="1">
      <c r="A140" s="20"/>
      <c r="B140" s="9">
        <v>3400107</v>
      </c>
      <c r="C140" s="9" t="s">
        <v>487</v>
      </c>
      <c r="D140" s="10" t="s">
        <v>489</v>
      </c>
      <c r="E140" s="7" t="s">
        <v>129</v>
      </c>
      <c r="F140" s="18">
        <v>5.919140888888888</v>
      </c>
      <c r="G140" s="11">
        <f>F140*'Прайc лист KTS'!$D$4</f>
        <v>147.9785222222222</v>
      </c>
      <c r="H140" s="7">
        <f t="shared" si="8"/>
        <v>177.57422666666665</v>
      </c>
      <c r="I140" s="7">
        <f t="shared" si="9"/>
        <v>1.7757422666666665</v>
      </c>
    </row>
    <row r="141" spans="1:9" ht="24.75" customHeight="1">
      <c r="A141" s="27" t="s">
        <v>492</v>
      </c>
      <c r="B141" s="9">
        <v>3402088</v>
      </c>
      <c r="C141" s="9">
        <v>966</v>
      </c>
      <c r="D141" s="10" t="s">
        <v>491</v>
      </c>
      <c r="E141" s="7" t="s">
        <v>129</v>
      </c>
      <c r="F141" s="18">
        <v>2.575</v>
      </c>
      <c r="G141" s="11">
        <f>F141*'Прайc лист KTS'!$D$4</f>
        <v>64.375</v>
      </c>
      <c r="H141" s="7">
        <f t="shared" si="8"/>
        <v>77.25</v>
      </c>
      <c r="I141" s="7">
        <f t="shared" si="9"/>
        <v>0.7725</v>
      </c>
    </row>
    <row r="142" spans="1:9" ht="24.75" customHeight="1">
      <c r="A142" s="20"/>
      <c r="B142" s="9">
        <v>3402096</v>
      </c>
      <c r="C142" s="9">
        <v>966</v>
      </c>
      <c r="D142" s="10" t="s">
        <v>490</v>
      </c>
      <c r="E142" s="7" t="s">
        <v>129</v>
      </c>
      <c r="F142" s="18">
        <v>3.7904</v>
      </c>
      <c r="G142" s="11">
        <f>F142*'Прайc лист KTS'!$D$4</f>
        <v>94.76</v>
      </c>
      <c r="H142" s="7">
        <f t="shared" si="8"/>
        <v>113.712</v>
      </c>
      <c r="I142" s="7">
        <f t="shared" si="9"/>
        <v>1.1371200000000001</v>
      </c>
    </row>
    <row r="143" spans="1:9" ht="12.75">
      <c r="A143" s="22" t="s">
        <v>138</v>
      </c>
      <c r="B143" s="22"/>
      <c r="C143" s="22"/>
      <c r="D143" s="22"/>
      <c r="E143" s="22"/>
      <c r="F143" s="22"/>
      <c r="G143" s="22"/>
      <c r="H143" s="22"/>
      <c r="I143" s="22"/>
    </row>
    <row r="144" spans="1:9" ht="14.25">
      <c r="A144" s="21"/>
      <c r="B144" s="12">
        <v>3498506</v>
      </c>
      <c r="C144" s="13" t="s">
        <v>139</v>
      </c>
      <c r="D144" s="14" t="s">
        <v>142</v>
      </c>
      <c r="E144" s="15" t="s">
        <v>111</v>
      </c>
      <c r="F144" s="18">
        <v>84.85848</v>
      </c>
      <c r="G144" s="11">
        <f>F144*'Прайc лист KTS'!$D$4</f>
        <v>2121.462</v>
      </c>
      <c r="H144" s="7">
        <f aca="true" t="shared" si="10" ref="H144:H149">G144*1.2</f>
        <v>2545.7544</v>
      </c>
      <c r="I144" s="7">
        <f aca="true" t="shared" si="11" ref="I144:I149">H144/100</f>
        <v>25.457544</v>
      </c>
    </row>
    <row r="145" spans="1:9" ht="14.25">
      <c r="A145" s="21"/>
      <c r="B145" s="12">
        <v>3498484</v>
      </c>
      <c r="C145" s="13" t="s">
        <v>140</v>
      </c>
      <c r="D145" s="14" t="s">
        <v>143</v>
      </c>
      <c r="E145" s="15" t="s">
        <v>111</v>
      </c>
      <c r="F145" s="18">
        <v>95.28245377777779</v>
      </c>
      <c r="G145" s="11">
        <f>F145*'Прайc лист KTS'!$D$4</f>
        <v>2382.061344444445</v>
      </c>
      <c r="H145" s="7">
        <f t="shared" si="10"/>
        <v>2858.4736133333336</v>
      </c>
      <c r="I145" s="7">
        <f t="shared" si="11"/>
        <v>28.584736133333337</v>
      </c>
    </row>
    <row r="146" spans="1:9" ht="14.25">
      <c r="A146" s="21"/>
      <c r="B146" s="12">
        <v>3498549</v>
      </c>
      <c r="C146" s="13" t="s">
        <v>141</v>
      </c>
      <c r="D146" s="14" t="s">
        <v>144</v>
      </c>
      <c r="E146" s="15" t="s">
        <v>111</v>
      </c>
      <c r="F146" s="18">
        <v>112.72558577777777</v>
      </c>
      <c r="G146" s="11">
        <f>F146*'Прайc лист KTS'!$D$4</f>
        <v>2818.139644444444</v>
      </c>
      <c r="H146" s="7">
        <f t="shared" si="10"/>
        <v>3381.7675733333326</v>
      </c>
      <c r="I146" s="7">
        <f t="shared" si="11"/>
        <v>33.817675733333324</v>
      </c>
    </row>
    <row r="147" spans="1:9" ht="14.25">
      <c r="A147" s="21"/>
      <c r="B147" s="12">
        <v>3483061</v>
      </c>
      <c r="C147" s="13">
        <v>865</v>
      </c>
      <c r="D147" s="14" t="s">
        <v>480</v>
      </c>
      <c r="E147" s="15" t="s">
        <v>129</v>
      </c>
      <c r="F147" s="18">
        <v>56.227700000000006</v>
      </c>
      <c r="G147" s="11">
        <f>F147*'Прайc лист KTS'!$D$4</f>
        <v>1405.6925</v>
      </c>
      <c r="H147" s="7">
        <f t="shared" si="10"/>
        <v>1686.8310000000001</v>
      </c>
      <c r="I147" s="7">
        <f t="shared" si="11"/>
        <v>16.86831</v>
      </c>
    </row>
    <row r="148" spans="1:9" ht="14.25">
      <c r="A148" s="21"/>
      <c r="B148" s="12">
        <v>3483088</v>
      </c>
      <c r="C148" s="13">
        <v>865</v>
      </c>
      <c r="D148" s="14" t="s">
        <v>482</v>
      </c>
      <c r="E148" s="15" t="s">
        <v>129</v>
      </c>
      <c r="F148" s="18">
        <v>43.441618589743584</v>
      </c>
      <c r="G148" s="11">
        <f>F148*'Прайc лист KTS'!$D$4</f>
        <v>1086.0404647435896</v>
      </c>
      <c r="H148" s="7">
        <f t="shared" si="10"/>
        <v>1303.2485576923075</v>
      </c>
      <c r="I148" s="7">
        <f t="shared" si="11"/>
        <v>13.032485576923074</v>
      </c>
    </row>
    <row r="149" spans="1:9" ht="14.25">
      <c r="A149" s="21"/>
      <c r="B149" s="12">
        <v>3483096</v>
      </c>
      <c r="C149" s="13">
        <v>865</v>
      </c>
      <c r="D149" s="14" t="s">
        <v>481</v>
      </c>
      <c r="E149" s="15" t="s">
        <v>129</v>
      </c>
      <c r="F149" s="18">
        <v>80.6284</v>
      </c>
      <c r="G149" s="11">
        <f>F149*'Прайc лист KTS'!$D$4</f>
        <v>2015.71</v>
      </c>
      <c r="H149" s="7">
        <f t="shared" si="10"/>
        <v>2418.852</v>
      </c>
      <c r="I149" s="7">
        <f t="shared" si="11"/>
        <v>24.188519999999997</v>
      </c>
    </row>
  </sheetData>
  <sheetProtection/>
  <mergeCells count="34">
    <mergeCell ref="A16:I16"/>
    <mergeCell ref="A17:A26"/>
    <mergeCell ref="A31:I31"/>
    <mergeCell ref="A27:I27"/>
    <mergeCell ref="A28:A30"/>
    <mergeCell ref="A44:A54"/>
    <mergeCell ref="A55:I55"/>
    <mergeCell ref="A56:A57"/>
    <mergeCell ref="A60:I60"/>
    <mergeCell ref="A58:A59"/>
    <mergeCell ref="A1:I1"/>
    <mergeCell ref="A12:I12"/>
    <mergeCell ref="A32:A42"/>
    <mergeCell ref="A43:I43"/>
    <mergeCell ref="A13:A15"/>
    <mergeCell ref="A2:I10"/>
    <mergeCell ref="A131:I131"/>
    <mergeCell ref="A132:A133"/>
    <mergeCell ref="A73:A76"/>
    <mergeCell ref="A77:I77"/>
    <mergeCell ref="A78:A92"/>
    <mergeCell ref="A93:A102"/>
    <mergeCell ref="A103:A109"/>
    <mergeCell ref="A110:I110"/>
    <mergeCell ref="A111:A121"/>
    <mergeCell ref="A122:A130"/>
    <mergeCell ref="A64:I64"/>
    <mergeCell ref="A66:A72"/>
    <mergeCell ref="A147:A149"/>
    <mergeCell ref="A135:A138"/>
    <mergeCell ref="A139:A140"/>
    <mergeCell ref="A141:A142"/>
    <mergeCell ref="A143:I143"/>
    <mergeCell ref="A144:A14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87"/>
  <sheetViews>
    <sheetView zoomScale="130" zoomScaleNormal="130" zoomScalePageLayoutView="0" workbookViewId="0" topLeftCell="A1">
      <selection activeCell="L8" sqref="L8"/>
    </sheetView>
  </sheetViews>
  <sheetFormatPr defaultColWidth="9.00390625" defaultRowHeight="12.75"/>
  <cols>
    <col min="1" max="1" width="19.75390625" style="1" customWidth="1"/>
    <col min="2" max="2" width="11.375" style="1" customWidth="1"/>
    <col min="3" max="3" width="13.00390625" style="1" customWidth="1"/>
    <col min="4" max="4" width="46.875" style="1" customWidth="1"/>
    <col min="5" max="5" width="8.00390625" style="1" customWidth="1"/>
    <col min="6" max="7" width="9.125" style="1" hidden="1" customWidth="1"/>
    <col min="8" max="8" width="7.75390625" style="1" hidden="1" customWidth="1"/>
    <col min="9" max="9" width="9.125" style="1" customWidth="1"/>
  </cols>
  <sheetData>
    <row r="1" spans="1:9" ht="12.75">
      <c r="A1" s="22" t="s">
        <v>147</v>
      </c>
      <c r="B1" s="22"/>
      <c r="C1" s="22"/>
      <c r="D1" s="22"/>
      <c r="E1" s="22"/>
      <c r="F1" s="22"/>
      <c r="G1" s="22"/>
      <c r="H1" s="22"/>
      <c r="I1" s="22"/>
    </row>
    <row r="2" spans="1:9" ht="12.75">
      <c r="A2" s="29"/>
      <c r="B2" s="29"/>
      <c r="C2" s="29"/>
      <c r="D2" s="29"/>
      <c r="E2" s="29"/>
      <c r="F2" s="29"/>
      <c r="G2" s="29"/>
      <c r="H2" s="29"/>
      <c r="I2" s="29"/>
    </row>
    <row r="3" spans="1:9" ht="12.75">
      <c r="A3" s="30"/>
      <c r="B3" s="30"/>
      <c r="C3" s="30"/>
      <c r="D3" s="30"/>
      <c r="E3" s="30"/>
      <c r="F3" s="30"/>
      <c r="G3" s="30"/>
      <c r="H3" s="30"/>
      <c r="I3" s="30"/>
    </row>
    <row r="4" spans="1:9" ht="12.75">
      <c r="A4" s="30"/>
      <c r="B4" s="30"/>
      <c r="C4" s="30"/>
      <c r="D4" s="30"/>
      <c r="E4" s="30"/>
      <c r="F4" s="30"/>
      <c r="G4" s="30"/>
      <c r="H4" s="30"/>
      <c r="I4" s="30"/>
    </row>
    <row r="5" spans="1:9" ht="12.75">
      <c r="A5" s="30"/>
      <c r="B5" s="30"/>
      <c r="C5" s="30"/>
      <c r="D5" s="30"/>
      <c r="E5" s="30"/>
      <c r="F5" s="30"/>
      <c r="G5" s="30"/>
      <c r="H5" s="30"/>
      <c r="I5" s="30"/>
    </row>
    <row r="6" spans="1:9" ht="12.75">
      <c r="A6" s="30"/>
      <c r="B6" s="30"/>
      <c r="C6" s="30"/>
      <c r="D6" s="30"/>
      <c r="E6" s="30"/>
      <c r="F6" s="30"/>
      <c r="G6" s="30"/>
      <c r="H6" s="30"/>
      <c r="I6" s="30"/>
    </row>
    <row r="7" spans="1:9" ht="12.75">
      <c r="A7" s="30"/>
      <c r="B7" s="30"/>
      <c r="C7" s="30"/>
      <c r="D7" s="30"/>
      <c r="E7" s="30"/>
      <c r="F7" s="30"/>
      <c r="G7" s="30"/>
      <c r="H7" s="30"/>
      <c r="I7" s="30"/>
    </row>
    <row r="8" spans="1:9" ht="12.75">
      <c r="A8" s="30"/>
      <c r="B8" s="30"/>
      <c r="C8" s="30"/>
      <c r="D8" s="30"/>
      <c r="E8" s="30"/>
      <c r="F8" s="30"/>
      <c r="G8" s="30"/>
      <c r="H8" s="30"/>
      <c r="I8" s="30"/>
    </row>
    <row r="9" spans="1:9" ht="12.75">
      <c r="A9" s="30"/>
      <c r="B9" s="30"/>
      <c r="C9" s="30"/>
      <c r="D9" s="30"/>
      <c r="E9" s="30"/>
      <c r="F9" s="30"/>
      <c r="G9" s="30"/>
      <c r="H9" s="30"/>
      <c r="I9" s="30"/>
    </row>
    <row r="10" spans="1:9" ht="12.75">
      <c r="A10" s="31"/>
      <c r="B10" s="31"/>
      <c r="C10" s="31"/>
      <c r="D10" s="31"/>
      <c r="E10" s="31"/>
      <c r="F10" s="31"/>
      <c r="G10" s="31"/>
      <c r="H10" s="31"/>
      <c r="I10" s="31"/>
    </row>
    <row r="11" spans="1:9" ht="38.25">
      <c r="A11" s="6" t="s">
        <v>4</v>
      </c>
      <c r="B11" s="6" t="s">
        <v>5</v>
      </c>
      <c r="C11" s="6" t="s">
        <v>6</v>
      </c>
      <c r="D11" s="6" t="s">
        <v>7</v>
      </c>
      <c r="E11" s="6" t="s">
        <v>8</v>
      </c>
      <c r="F11" s="6"/>
      <c r="G11" s="6"/>
      <c r="H11" s="6"/>
      <c r="I11" s="6" t="s">
        <v>156</v>
      </c>
    </row>
    <row r="12" spans="1:9" ht="12.75">
      <c r="A12" s="22" t="s">
        <v>163</v>
      </c>
      <c r="B12" s="22"/>
      <c r="C12" s="22"/>
      <c r="D12" s="22"/>
      <c r="E12" s="22"/>
      <c r="F12" s="22"/>
      <c r="G12" s="22"/>
      <c r="H12" s="22"/>
      <c r="I12" s="22"/>
    </row>
    <row r="13" spans="1:9" ht="15.75" customHeight="1">
      <c r="A13" s="32"/>
      <c r="B13" s="9">
        <v>6047408</v>
      </c>
      <c r="C13" s="9" t="s">
        <v>157</v>
      </c>
      <c r="D13" s="10" t="s">
        <v>158</v>
      </c>
      <c r="E13" s="7" t="s">
        <v>162</v>
      </c>
      <c r="F13" s="18">
        <v>4.810153846153847</v>
      </c>
      <c r="G13" s="11">
        <f>F13*'Прайc лист KTS'!$D$4</f>
        <v>120.25384615384618</v>
      </c>
      <c r="H13" s="11">
        <f>G13*1.2</f>
        <v>144.3046153846154</v>
      </c>
      <c r="I13" s="7">
        <f>H13</f>
        <v>144.3046153846154</v>
      </c>
    </row>
    <row r="14" spans="1:9" ht="15.75" customHeight="1">
      <c r="A14" s="33"/>
      <c r="B14" s="9">
        <v>6047417</v>
      </c>
      <c r="C14" s="9" t="s">
        <v>495</v>
      </c>
      <c r="D14" s="10" t="s">
        <v>159</v>
      </c>
      <c r="E14" s="7" t="s">
        <v>148</v>
      </c>
      <c r="F14" s="18">
        <v>4.984615384615386</v>
      </c>
      <c r="G14" s="11">
        <f>F14*'Прайc лист KTS'!$D$4</f>
        <v>124.61538461538464</v>
      </c>
      <c r="H14" s="11">
        <f>G14*1.2</f>
        <v>149.53846153846158</v>
      </c>
      <c r="I14" s="7">
        <f>H14</f>
        <v>149.53846153846158</v>
      </c>
    </row>
    <row r="15" spans="1:9" ht="15.75" customHeight="1">
      <c r="A15" s="33"/>
      <c r="B15" s="9">
        <v>6047433</v>
      </c>
      <c r="C15" s="9" t="s">
        <v>496</v>
      </c>
      <c r="D15" s="10" t="s">
        <v>160</v>
      </c>
      <c r="E15" s="7" t="s">
        <v>148</v>
      </c>
      <c r="F15" s="18">
        <v>7.078153846153847</v>
      </c>
      <c r="G15" s="11">
        <f>F15*'Прайc лист KTS'!$D$4</f>
        <v>176.95384615384617</v>
      </c>
      <c r="H15" s="11">
        <f>G15*1.2</f>
        <v>212.3446153846154</v>
      </c>
      <c r="I15" s="7">
        <f>H15</f>
        <v>212.3446153846154</v>
      </c>
    </row>
    <row r="16" spans="1:9" ht="15.75" customHeight="1">
      <c r="A16" s="34"/>
      <c r="B16" s="9">
        <v>6047460</v>
      </c>
      <c r="C16" s="9" t="s">
        <v>497</v>
      </c>
      <c r="D16" s="10" t="s">
        <v>161</v>
      </c>
      <c r="E16" s="7" t="s">
        <v>148</v>
      </c>
      <c r="F16" s="18">
        <v>9.047076923076924</v>
      </c>
      <c r="G16" s="11">
        <f>F16*'Прайc лист KTS'!$D$4</f>
        <v>226.1769230769231</v>
      </c>
      <c r="H16" s="11">
        <f>G16*1.2</f>
        <v>271.4123076923077</v>
      </c>
      <c r="I16" s="7">
        <f>H16</f>
        <v>271.4123076923077</v>
      </c>
    </row>
    <row r="17" spans="1:9" ht="12.75">
      <c r="A17" s="22" t="s">
        <v>164</v>
      </c>
      <c r="B17" s="22"/>
      <c r="C17" s="22"/>
      <c r="D17" s="22"/>
      <c r="E17" s="22"/>
      <c r="F17" s="22"/>
      <c r="G17" s="22"/>
      <c r="H17" s="22"/>
      <c r="I17" s="22"/>
    </row>
    <row r="18" spans="1:9" ht="25.5">
      <c r="A18" s="21"/>
      <c r="B18" s="9">
        <v>6047611</v>
      </c>
      <c r="C18" s="9" t="s">
        <v>498</v>
      </c>
      <c r="D18" s="10" t="s">
        <v>152</v>
      </c>
      <c r="E18" s="7" t="s">
        <v>148</v>
      </c>
      <c r="F18" s="18">
        <v>4.726890048630555</v>
      </c>
      <c r="G18" s="11">
        <f>F18*'Прайc лист KTS'!$D$4</f>
        <v>118.17225121576386</v>
      </c>
      <c r="H18" s="11">
        <f aca="true" t="shared" si="0" ref="H18:H82">G18*1.2</f>
        <v>141.80670145891662</v>
      </c>
      <c r="I18" s="7">
        <f aca="true" t="shared" si="1" ref="I18:I24">H18</f>
        <v>141.80670145891662</v>
      </c>
    </row>
    <row r="19" spans="1:9" ht="25.5">
      <c r="A19" s="21"/>
      <c r="B19" s="9">
        <v>6047630</v>
      </c>
      <c r="C19" s="9" t="s">
        <v>499</v>
      </c>
      <c r="D19" s="10" t="s">
        <v>149</v>
      </c>
      <c r="E19" s="7" t="s">
        <v>148</v>
      </c>
      <c r="F19" s="18">
        <v>5.448380613822221</v>
      </c>
      <c r="G19" s="11">
        <f>F19*'Прайc лист KTS'!$D$4</f>
        <v>136.20951534555553</v>
      </c>
      <c r="H19" s="11">
        <f t="shared" si="0"/>
        <v>163.45141841466662</v>
      </c>
      <c r="I19" s="7">
        <f t="shared" si="1"/>
        <v>163.45141841466662</v>
      </c>
    </row>
    <row r="20" spans="1:9" ht="25.5">
      <c r="A20" s="21"/>
      <c r="B20" s="9">
        <v>6047638</v>
      </c>
      <c r="C20" s="9" t="s">
        <v>500</v>
      </c>
      <c r="D20" s="10" t="s">
        <v>150</v>
      </c>
      <c r="E20" s="7" t="s">
        <v>148</v>
      </c>
      <c r="F20" s="18">
        <v>6.193951737030556</v>
      </c>
      <c r="G20" s="11">
        <f>F20*'Прайc лист KTS'!$D$4</f>
        <v>154.8487934257639</v>
      </c>
      <c r="H20" s="11">
        <f t="shared" si="0"/>
        <v>185.81855211091667</v>
      </c>
      <c r="I20" s="7">
        <f t="shared" si="1"/>
        <v>185.81855211091667</v>
      </c>
    </row>
    <row r="21" spans="1:9" ht="25.5">
      <c r="A21" s="21"/>
      <c r="B21" s="9">
        <v>6047654</v>
      </c>
      <c r="C21" s="9" t="s">
        <v>501</v>
      </c>
      <c r="D21" s="10" t="s">
        <v>151</v>
      </c>
      <c r="E21" s="7" t="s">
        <v>148</v>
      </c>
      <c r="F21" s="18">
        <v>7.613778484705553</v>
      </c>
      <c r="G21" s="11">
        <f>F21*'Прайc лист KTS'!$D$4</f>
        <v>190.3444621176388</v>
      </c>
      <c r="H21" s="11">
        <f t="shared" si="0"/>
        <v>228.41335454116657</v>
      </c>
      <c r="I21" s="7">
        <f t="shared" si="1"/>
        <v>228.41335454116657</v>
      </c>
    </row>
    <row r="22" spans="1:9" ht="14.25">
      <c r="A22" s="21"/>
      <c r="B22" s="9">
        <v>6047689</v>
      </c>
      <c r="C22" s="9" t="s">
        <v>502</v>
      </c>
      <c r="D22" s="10" t="s">
        <v>153</v>
      </c>
      <c r="E22" s="7" t="s">
        <v>148</v>
      </c>
      <c r="F22" s="18">
        <v>10.39415676032222</v>
      </c>
      <c r="G22" s="11">
        <f>F22*'Прайc лист KTS'!$D$4</f>
        <v>259.8539190080555</v>
      </c>
      <c r="H22" s="11">
        <f t="shared" si="0"/>
        <v>311.82470280966663</v>
      </c>
      <c r="I22" s="7">
        <f t="shared" si="1"/>
        <v>311.82470280966663</v>
      </c>
    </row>
    <row r="23" spans="1:9" ht="14.25">
      <c r="A23" s="21"/>
      <c r="B23" s="9">
        <v>6047719</v>
      </c>
      <c r="C23" s="9" t="s">
        <v>503</v>
      </c>
      <c r="D23" s="10" t="s">
        <v>154</v>
      </c>
      <c r="E23" s="7" t="s">
        <v>148</v>
      </c>
      <c r="F23" s="18">
        <v>13.244306909166665</v>
      </c>
      <c r="G23" s="11">
        <f>F23*'Прайc лист KTS'!$D$4</f>
        <v>331.1076727291666</v>
      </c>
      <c r="H23" s="11">
        <f t="shared" si="0"/>
        <v>397.32920727499993</v>
      </c>
      <c r="I23" s="7">
        <f t="shared" si="1"/>
        <v>397.32920727499993</v>
      </c>
    </row>
    <row r="24" spans="1:9" ht="14.25">
      <c r="A24" s="21"/>
      <c r="B24" s="9">
        <v>6047735</v>
      </c>
      <c r="C24" s="9" t="s">
        <v>504</v>
      </c>
      <c r="D24" s="10" t="s">
        <v>155</v>
      </c>
      <c r="E24" s="7" t="s">
        <v>148</v>
      </c>
      <c r="F24" s="18">
        <v>15.08060382048889</v>
      </c>
      <c r="G24" s="11">
        <f>F24*'Прайc лист KTS'!$D$4</f>
        <v>377.0150955122222</v>
      </c>
      <c r="H24" s="11">
        <f t="shared" si="0"/>
        <v>452.41811461466665</v>
      </c>
      <c r="I24" s="7">
        <f t="shared" si="1"/>
        <v>452.41811461466665</v>
      </c>
    </row>
    <row r="25" spans="1:9" ht="12.75">
      <c r="A25" s="22" t="s">
        <v>206</v>
      </c>
      <c r="B25" s="22"/>
      <c r="C25" s="22"/>
      <c r="D25" s="22"/>
      <c r="E25" s="22"/>
      <c r="F25" s="22"/>
      <c r="G25" s="22"/>
      <c r="H25" s="22"/>
      <c r="I25" s="22"/>
    </row>
    <row r="26" spans="1:9" ht="14.25">
      <c r="A26" s="27"/>
      <c r="B26" s="9">
        <v>6063160</v>
      </c>
      <c r="C26" s="9" t="s">
        <v>207</v>
      </c>
      <c r="D26" s="10" t="s">
        <v>212</v>
      </c>
      <c r="E26" s="7" t="s">
        <v>148</v>
      </c>
      <c r="F26" s="18">
        <v>5.943317094017093</v>
      </c>
      <c r="G26" s="11">
        <f>F26*'Прайc лист KTS'!$D$4</f>
        <v>148.58292735042733</v>
      </c>
      <c r="H26" s="11">
        <f t="shared" si="0"/>
        <v>178.29951282051277</v>
      </c>
      <c r="I26" s="7">
        <f>H26</f>
        <v>178.29951282051277</v>
      </c>
    </row>
    <row r="27" spans="1:9" ht="14.25">
      <c r="A27" s="28"/>
      <c r="B27" s="9">
        <v>6063179</v>
      </c>
      <c r="C27" s="9" t="s">
        <v>208</v>
      </c>
      <c r="D27" s="10" t="s">
        <v>213</v>
      </c>
      <c r="E27" s="7" t="s">
        <v>148</v>
      </c>
      <c r="F27" s="18">
        <v>7.58024764957265</v>
      </c>
      <c r="G27" s="11">
        <f>F27*'Прайc лист KTS'!$D$4</f>
        <v>189.50619123931625</v>
      </c>
      <c r="H27" s="11">
        <f t="shared" si="0"/>
        <v>227.40742948717948</v>
      </c>
      <c r="I27" s="7">
        <f>H27</f>
        <v>227.40742948717948</v>
      </c>
    </row>
    <row r="28" spans="1:9" ht="14.25">
      <c r="A28" s="28"/>
      <c r="B28" s="9">
        <v>6063187</v>
      </c>
      <c r="C28" s="9" t="s">
        <v>209</v>
      </c>
      <c r="D28" s="10" t="s">
        <v>214</v>
      </c>
      <c r="E28" s="7" t="s">
        <v>148</v>
      </c>
      <c r="F28" s="18">
        <v>8.260203418803417</v>
      </c>
      <c r="G28" s="11">
        <f>F28*'Прайc лист KTS'!$D$4</f>
        <v>206.50508547008545</v>
      </c>
      <c r="H28" s="11">
        <f t="shared" si="0"/>
        <v>247.80610256410253</v>
      </c>
      <c r="I28" s="7">
        <f>H28</f>
        <v>247.80610256410253</v>
      </c>
    </row>
    <row r="29" spans="1:9" ht="14.25">
      <c r="A29" s="28"/>
      <c r="B29" s="9">
        <v>6063209</v>
      </c>
      <c r="C29" s="9" t="s">
        <v>210</v>
      </c>
      <c r="D29" s="10" t="s">
        <v>215</v>
      </c>
      <c r="E29" s="7" t="s">
        <v>148</v>
      </c>
      <c r="F29" s="18">
        <v>10.27488717948718</v>
      </c>
      <c r="G29" s="11">
        <f>F29*'Прайc лист KTS'!$D$4</f>
        <v>256.8721794871795</v>
      </c>
      <c r="H29" s="11">
        <f t="shared" si="0"/>
        <v>308.2466153846154</v>
      </c>
      <c r="I29" s="7">
        <f>H29</f>
        <v>308.2466153846154</v>
      </c>
    </row>
    <row r="30" spans="1:9" ht="14.25">
      <c r="A30" s="20"/>
      <c r="B30" s="9">
        <v>6063225</v>
      </c>
      <c r="C30" s="9" t="s">
        <v>211</v>
      </c>
      <c r="D30" s="10" t="s">
        <v>216</v>
      </c>
      <c r="E30" s="7" t="s">
        <v>148</v>
      </c>
      <c r="F30" s="18">
        <v>13.422830555555555</v>
      </c>
      <c r="G30" s="11">
        <f>F30*'Прайc лист KTS'!$D$4</f>
        <v>335.57076388888885</v>
      </c>
      <c r="H30" s="11">
        <f t="shared" si="0"/>
        <v>402.6849166666666</v>
      </c>
      <c r="I30" s="7">
        <f>H30</f>
        <v>402.6849166666666</v>
      </c>
    </row>
    <row r="31" spans="1:9" ht="12.75">
      <c r="A31" s="22" t="s">
        <v>165</v>
      </c>
      <c r="B31" s="22"/>
      <c r="C31" s="22"/>
      <c r="D31" s="22"/>
      <c r="E31" s="22"/>
      <c r="F31" s="22"/>
      <c r="G31" s="22"/>
      <c r="H31" s="22"/>
      <c r="I31" s="22"/>
    </row>
    <row r="32" spans="1:9" ht="14.25">
      <c r="A32" s="21"/>
      <c r="B32" s="9">
        <v>6052053</v>
      </c>
      <c r="C32" s="9" t="s">
        <v>166</v>
      </c>
      <c r="D32" s="10" t="s">
        <v>175</v>
      </c>
      <c r="E32" s="7" t="s">
        <v>174</v>
      </c>
      <c r="F32" s="18">
        <v>4.45748782051282</v>
      </c>
      <c r="G32" s="11">
        <f>F32*'Прайc лист KTS'!$D$4</f>
        <v>111.4371955128205</v>
      </c>
      <c r="H32" s="11">
        <f t="shared" si="0"/>
        <v>133.7246346153846</v>
      </c>
      <c r="I32" s="7">
        <f aca="true" t="shared" si="2" ref="I32:I87">H32</f>
        <v>133.7246346153846</v>
      </c>
    </row>
    <row r="33" spans="1:9" ht="25.5">
      <c r="A33" s="21"/>
      <c r="B33" s="9">
        <v>6052096</v>
      </c>
      <c r="C33" s="9" t="s">
        <v>167</v>
      </c>
      <c r="D33" s="10" t="s">
        <v>176</v>
      </c>
      <c r="E33" s="7" t="s">
        <v>174</v>
      </c>
      <c r="F33" s="18">
        <v>5.590747435897437</v>
      </c>
      <c r="G33" s="11">
        <f>F33*'Прайc лист KTS'!$D$4</f>
        <v>139.76868589743592</v>
      </c>
      <c r="H33" s="11">
        <f t="shared" si="0"/>
        <v>167.7224230769231</v>
      </c>
      <c r="I33" s="7">
        <f t="shared" si="2"/>
        <v>167.7224230769231</v>
      </c>
    </row>
    <row r="34" spans="1:9" ht="25.5">
      <c r="A34" s="21"/>
      <c r="B34" s="9">
        <v>6052150</v>
      </c>
      <c r="C34" s="9" t="s">
        <v>168</v>
      </c>
      <c r="D34" s="10" t="s">
        <v>177</v>
      </c>
      <c r="E34" s="7" t="s">
        <v>174</v>
      </c>
      <c r="F34" s="18">
        <v>7.026209615384617</v>
      </c>
      <c r="G34" s="11">
        <f>F34*'Прайc лист KTS'!$D$4</f>
        <v>175.6552403846154</v>
      </c>
      <c r="H34" s="11">
        <f t="shared" si="0"/>
        <v>210.78628846153848</v>
      </c>
      <c r="I34" s="7">
        <f t="shared" si="2"/>
        <v>210.78628846153848</v>
      </c>
    </row>
    <row r="35" spans="1:9" ht="25.5">
      <c r="A35" s="21"/>
      <c r="B35" s="9">
        <v>6052207</v>
      </c>
      <c r="C35" s="9" t="s">
        <v>169</v>
      </c>
      <c r="D35" s="10" t="s">
        <v>180</v>
      </c>
      <c r="E35" s="7" t="s">
        <v>148</v>
      </c>
      <c r="F35" s="18">
        <v>7.90763376068376</v>
      </c>
      <c r="G35" s="11">
        <f>F35*'Прайc лист KTS'!$D$4</f>
        <v>197.690844017094</v>
      </c>
      <c r="H35" s="11">
        <f t="shared" si="0"/>
        <v>237.2290128205128</v>
      </c>
      <c r="I35" s="7">
        <f t="shared" si="2"/>
        <v>237.2290128205128</v>
      </c>
    </row>
    <row r="36" spans="1:9" ht="25.5">
      <c r="A36" s="21"/>
      <c r="B36" s="9">
        <v>6052304</v>
      </c>
      <c r="C36" s="9" t="s">
        <v>170</v>
      </c>
      <c r="D36" s="10" t="s">
        <v>181</v>
      </c>
      <c r="E36" s="7" t="s">
        <v>148</v>
      </c>
      <c r="F36" s="18">
        <v>7.868153514038459</v>
      </c>
      <c r="G36" s="11">
        <f>F36*'Прайc лист KTS'!$D$4</f>
        <v>196.7038378509615</v>
      </c>
      <c r="H36" s="11">
        <f t="shared" si="0"/>
        <v>236.0446054211538</v>
      </c>
      <c r="I36" s="7">
        <f t="shared" si="2"/>
        <v>236.0446054211538</v>
      </c>
    </row>
    <row r="37" spans="1:9" ht="25.5">
      <c r="A37" s="21"/>
      <c r="B37" s="9">
        <v>6052401</v>
      </c>
      <c r="C37" s="9" t="s">
        <v>171</v>
      </c>
      <c r="D37" s="10" t="s">
        <v>182</v>
      </c>
      <c r="E37" s="7" t="s">
        <v>148</v>
      </c>
      <c r="F37" s="18">
        <v>13.12062799145299</v>
      </c>
      <c r="G37" s="11">
        <f>F37*'Прайc лист KTS'!$D$4</f>
        <v>328.0156997863247</v>
      </c>
      <c r="H37" s="11">
        <f t="shared" si="0"/>
        <v>393.61883974358966</v>
      </c>
      <c r="I37" s="7">
        <f t="shared" si="2"/>
        <v>393.61883974358966</v>
      </c>
    </row>
    <row r="38" spans="1:9" ht="25.5">
      <c r="A38" s="21"/>
      <c r="B38" s="9">
        <v>6052509</v>
      </c>
      <c r="C38" s="9" t="s">
        <v>172</v>
      </c>
      <c r="D38" s="10" t="s">
        <v>178</v>
      </c>
      <c r="E38" s="7" t="s">
        <v>148</v>
      </c>
      <c r="F38" s="18">
        <v>19.5</v>
      </c>
      <c r="G38" s="11">
        <f>F38*'Прайc лист KTS'!$D$4</f>
        <v>487.5</v>
      </c>
      <c r="H38" s="11">
        <f t="shared" si="0"/>
        <v>585</v>
      </c>
      <c r="I38" s="7">
        <f t="shared" si="2"/>
        <v>585</v>
      </c>
    </row>
    <row r="39" spans="1:9" ht="25.5">
      <c r="A39" s="21"/>
      <c r="B39" s="9">
        <v>6052606</v>
      </c>
      <c r="C39" s="9" t="s">
        <v>173</v>
      </c>
      <c r="D39" s="10" t="s">
        <v>179</v>
      </c>
      <c r="E39" s="7" t="s">
        <v>148</v>
      </c>
      <c r="F39" s="18">
        <v>24.805793803418798</v>
      </c>
      <c r="G39" s="11">
        <f>F39*'Прайc лист KTS'!$D$4</f>
        <v>620.1448450854699</v>
      </c>
      <c r="H39" s="11">
        <f t="shared" si="0"/>
        <v>744.1738141025638</v>
      </c>
      <c r="I39" s="7">
        <f t="shared" si="2"/>
        <v>744.1738141025638</v>
      </c>
    </row>
    <row r="40" spans="1:9" ht="12.75">
      <c r="A40" s="22" t="s">
        <v>189</v>
      </c>
      <c r="B40" s="22"/>
      <c r="C40" s="22"/>
      <c r="D40" s="22"/>
      <c r="E40" s="22"/>
      <c r="F40" s="22"/>
      <c r="G40" s="22"/>
      <c r="H40" s="22"/>
      <c r="I40" s="22"/>
    </row>
    <row r="41" spans="1:9" ht="14.25">
      <c r="A41" s="21"/>
      <c r="B41" s="9">
        <v>6043119</v>
      </c>
      <c r="C41" s="9" t="s">
        <v>184</v>
      </c>
      <c r="D41" s="10" t="s">
        <v>188</v>
      </c>
      <c r="E41" s="7" t="s">
        <v>88</v>
      </c>
      <c r="F41" s="18">
        <v>11.898224130434782</v>
      </c>
      <c r="G41" s="11">
        <f>F41*'Прайc лист KTS'!$D$4</f>
        <v>297.45560326086957</v>
      </c>
      <c r="H41" s="11">
        <f t="shared" si="0"/>
        <v>356.94672391304346</v>
      </c>
      <c r="I41" s="7">
        <f t="shared" si="2"/>
        <v>356.94672391304346</v>
      </c>
    </row>
    <row r="42" spans="1:9" ht="14.25">
      <c r="A42" s="21"/>
      <c r="B42" s="9">
        <v>6043123</v>
      </c>
      <c r="C42" s="9" t="s">
        <v>185</v>
      </c>
      <c r="D42" s="10" t="s">
        <v>190</v>
      </c>
      <c r="E42" s="7" t="s">
        <v>88</v>
      </c>
      <c r="F42" s="18">
        <v>13.42868876190476</v>
      </c>
      <c r="G42" s="11">
        <f>F42*'Прайc лист KTS'!$D$4</f>
        <v>335.71721904761904</v>
      </c>
      <c r="H42" s="11">
        <f t="shared" si="0"/>
        <v>402.8606628571428</v>
      </c>
      <c r="I42" s="7">
        <f t="shared" si="2"/>
        <v>402.8606628571428</v>
      </c>
    </row>
    <row r="43" spans="1:9" ht="14.25">
      <c r="A43" s="21"/>
      <c r="B43" s="9">
        <v>6043127</v>
      </c>
      <c r="C43" s="9" t="s">
        <v>186</v>
      </c>
      <c r="D43" s="10" t="s">
        <v>191</v>
      </c>
      <c r="E43" s="7" t="s">
        <v>88</v>
      </c>
      <c r="F43" s="18">
        <v>14.101588256880733</v>
      </c>
      <c r="G43" s="11">
        <f>F43*'Прайc лист KTS'!$D$4</f>
        <v>352.53970642201836</v>
      </c>
      <c r="H43" s="11">
        <f t="shared" si="0"/>
        <v>423.047647706422</v>
      </c>
      <c r="I43" s="7">
        <f t="shared" si="2"/>
        <v>423.047647706422</v>
      </c>
    </row>
    <row r="44" spans="1:9" ht="14.25">
      <c r="A44" s="21"/>
      <c r="B44" s="9">
        <v>6043135</v>
      </c>
      <c r="C44" s="9" t="s">
        <v>187</v>
      </c>
      <c r="D44" s="10" t="s">
        <v>192</v>
      </c>
      <c r="E44" s="7" t="s">
        <v>88</v>
      </c>
      <c r="F44" s="18">
        <v>17.34489705882353</v>
      </c>
      <c r="G44" s="11">
        <f>F44*'Прайc лист KTS'!$D$4</f>
        <v>433.62242647058827</v>
      </c>
      <c r="H44" s="11">
        <f t="shared" si="0"/>
        <v>520.3469117647059</v>
      </c>
      <c r="I44" s="7">
        <f t="shared" si="2"/>
        <v>520.3469117647059</v>
      </c>
    </row>
    <row r="45" spans="1:9" ht="12.75">
      <c r="A45" s="22" t="s">
        <v>193</v>
      </c>
      <c r="B45" s="22"/>
      <c r="C45" s="22"/>
      <c r="D45" s="22"/>
      <c r="E45" s="22"/>
      <c r="F45" s="22"/>
      <c r="G45" s="22"/>
      <c r="H45" s="22"/>
      <c r="I45" s="22"/>
    </row>
    <row r="46" spans="1:9" ht="14.25">
      <c r="A46" s="21"/>
      <c r="B46" s="9">
        <v>6043216</v>
      </c>
      <c r="C46" s="9" t="s">
        <v>194</v>
      </c>
      <c r="D46" s="10" t="s">
        <v>200</v>
      </c>
      <c r="E46" s="7" t="s">
        <v>88</v>
      </c>
      <c r="F46" s="18">
        <v>10.224520085470083</v>
      </c>
      <c r="G46" s="11">
        <f>F46*'Прайc лист KTS'!$D$4</f>
        <v>255.61300213675207</v>
      </c>
      <c r="H46" s="11">
        <f t="shared" si="0"/>
        <v>306.73560256410246</v>
      </c>
      <c r="I46" s="7">
        <f t="shared" si="2"/>
        <v>306.73560256410246</v>
      </c>
    </row>
    <row r="47" spans="1:9" ht="14.25">
      <c r="A47" s="21"/>
      <c r="B47" s="9">
        <v>6043224</v>
      </c>
      <c r="C47" s="9" t="s">
        <v>195</v>
      </c>
      <c r="D47" s="10" t="s">
        <v>201</v>
      </c>
      <c r="E47" s="7" t="s">
        <v>88</v>
      </c>
      <c r="F47" s="18">
        <v>13.29691282051282</v>
      </c>
      <c r="G47" s="11">
        <f>F47*'Прайc лист KTS'!$D$4</f>
        <v>332.42282051282046</v>
      </c>
      <c r="H47" s="11">
        <f t="shared" si="0"/>
        <v>398.90738461538456</v>
      </c>
      <c r="I47" s="7">
        <f t="shared" si="2"/>
        <v>398.90738461538456</v>
      </c>
    </row>
    <row r="48" spans="1:9" ht="14.25">
      <c r="A48" s="21"/>
      <c r="B48" s="9">
        <v>6043232</v>
      </c>
      <c r="C48" s="9" t="s">
        <v>196</v>
      </c>
      <c r="D48" s="10" t="s">
        <v>202</v>
      </c>
      <c r="E48" s="7" t="s">
        <v>88</v>
      </c>
      <c r="F48" s="18">
        <v>16.142653632478634</v>
      </c>
      <c r="G48" s="11">
        <f>F48*'Прайc лист KTS'!$D$4</f>
        <v>403.56634081196586</v>
      </c>
      <c r="H48" s="11">
        <f t="shared" si="0"/>
        <v>484.279608974359</v>
      </c>
      <c r="I48" s="7">
        <f t="shared" si="2"/>
        <v>484.279608974359</v>
      </c>
    </row>
    <row r="49" spans="1:9" ht="14.25">
      <c r="A49" s="21"/>
      <c r="B49" s="9">
        <v>7001290</v>
      </c>
      <c r="C49" s="9" t="s">
        <v>197</v>
      </c>
      <c r="D49" s="10" t="s">
        <v>203</v>
      </c>
      <c r="E49" s="7" t="s">
        <v>88</v>
      </c>
      <c r="F49" s="18">
        <v>31.58016794871795</v>
      </c>
      <c r="G49" s="11">
        <f>F49*'Прайc лист KTS'!$D$4</f>
        <v>789.5041987179487</v>
      </c>
      <c r="H49" s="11">
        <f t="shared" si="0"/>
        <v>947.4050384615384</v>
      </c>
      <c r="I49" s="7">
        <f t="shared" si="2"/>
        <v>947.4050384615384</v>
      </c>
    </row>
    <row r="50" spans="1:9" ht="14.25">
      <c r="A50" s="21"/>
      <c r="B50" s="9">
        <v>7001304</v>
      </c>
      <c r="C50" s="9" t="s">
        <v>198</v>
      </c>
      <c r="D50" s="10" t="s">
        <v>204</v>
      </c>
      <c r="E50" s="7" t="s">
        <v>88</v>
      </c>
      <c r="F50" s="18">
        <v>41.90542222222222</v>
      </c>
      <c r="G50" s="11">
        <f>F50*'Прайc лист KTS'!$D$4</f>
        <v>1047.6355555555556</v>
      </c>
      <c r="H50" s="11">
        <f t="shared" si="0"/>
        <v>1257.1626666666666</v>
      </c>
      <c r="I50" s="7">
        <f t="shared" si="2"/>
        <v>1257.1626666666666</v>
      </c>
    </row>
    <row r="51" spans="1:9" ht="14.25">
      <c r="A51" s="21"/>
      <c r="B51" s="9">
        <v>7001312</v>
      </c>
      <c r="C51" s="9" t="s">
        <v>199</v>
      </c>
      <c r="D51" s="10" t="s">
        <v>205</v>
      </c>
      <c r="E51" s="7" t="s">
        <v>88</v>
      </c>
      <c r="F51" s="18">
        <v>45.80887200854701</v>
      </c>
      <c r="G51" s="11">
        <f>F51*'Прайc лист KTS'!$D$4</f>
        <v>1145.2218002136754</v>
      </c>
      <c r="H51" s="11">
        <f t="shared" si="0"/>
        <v>1374.2661602564103</v>
      </c>
      <c r="I51" s="7">
        <f t="shared" si="2"/>
        <v>1374.2661602564103</v>
      </c>
    </row>
    <row r="52" spans="1:9" ht="12.75">
      <c r="A52" s="22" t="s">
        <v>217</v>
      </c>
      <c r="B52" s="22"/>
      <c r="C52" s="22"/>
      <c r="D52" s="22"/>
      <c r="E52" s="22"/>
      <c r="F52" s="22"/>
      <c r="G52" s="22"/>
      <c r="H52" s="22"/>
      <c r="I52" s="22"/>
    </row>
    <row r="53" spans="1:9" ht="14.25">
      <c r="A53" s="21"/>
      <c r="B53" s="9">
        <v>7129610</v>
      </c>
      <c r="C53" s="9" t="s">
        <v>218</v>
      </c>
      <c r="D53" s="10" t="s">
        <v>225</v>
      </c>
      <c r="E53" s="7" t="s">
        <v>88</v>
      </c>
      <c r="F53" s="18">
        <v>18.307431333333334</v>
      </c>
      <c r="G53" s="11">
        <f>F53*'Прайc лист KTS'!$D$4</f>
        <v>457.68578333333335</v>
      </c>
      <c r="H53" s="11">
        <f t="shared" si="0"/>
        <v>549.22294</v>
      </c>
      <c r="I53" s="7">
        <f t="shared" si="2"/>
        <v>549.22294</v>
      </c>
    </row>
    <row r="54" spans="1:9" ht="14.25">
      <c r="A54" s="21"/>
      <c r="B54" s="9">
        <v>7129629</v>
      </c>
      <c r="C54" s="9" t="s">
        <v>219</v>
      </c>
      <c r="D54" s="10" t="s">
        <v>226</v>
      </c>
      <c r="E54" s="7" t="s">
        <v>88</v>
      </c>
      <c r="F54" s="18">
        <v>20.53365688888889</v>
      </c>
      <c r="G54" s="11">
        <f>F54*'Прайc лист KTS'!$D$4</f>
        <v>513.3414222222223</v>
      </c>
      <c r="H54" s="11">
        <f t="shared" si="0"/>
        <v>616.0097066666667</v>
      </c>
      <c r="I54" s="7">
        <f t="shared" si="2"/>
        <v>616.0097066666667</v>
      </c>
    </row>
    <row r="55" spans="1:9" ht="14.25">
      <c r="A55" s="21"/>
      <c r="B55" s="9">
        <v>7129637</v>
      </c>
      <c r="C55" s="9" t="s">
        <v>220</v>
      </c>
      <c r="D55" s="10" t="s">
        <v>227</v>
      </c>
      <c r="E55" s="7" t="s">
        <v>88</v>
      </c>
      <c r="F55" s="18">
        <v>20.978901999999998</v>
      </c>
      <c r="G55" s="11">
        <f>F55*'Прайc лист KTS'!$D$4</f>
        <v>524.47255</v>
      </c>
      <c r="H55" s="11">
        <f t="shared" si="0"/>
        <v>629.3670599999999</v>
      </c>
      <c r="I55" s="7">
        <f t="shared" si="2"/>
        <v>629.3670599999999</v>
      </c>
    </row>
    <row r="56" spans="1:9" ht="14.25">
      <c r="A56" s="21"/>
      <c r="B56" s="9">
        <v>7129653</v>
      </c>
      <c r="C56" s="9" t="s">
        <v>221</v>
      </c>
      <c r="D56" s="10" t="s">
        <v>228</v>
      </c>
      <c r="E56" s="7" t="s">
        <v>88</v>
      </c>
      <c r="F56" s="18">
        <v>24.46229022222222</v>
      </c>
      <c r="G56" s="11">
        <f>F56*'Прайc лист KTS'!$D$4</f>
        <v>611.5572555555555</v>
      </c>
      <c r="H56" s="11">
        <f t="shared" si="0"/>
        <v>733.8687066666665</v>
      </c>
      <c r="I56" s="7">
        <f t="shared" si="2"/>
        <v>733.8687066666665</v>
      </c>
    </row>
    <row r="57" spans="1:9" ht="14.25">
      <c r="A57" s="21"/>
      <c r="B57" s="9">
        <v>7129688</v>
      </c>
      <c r="C57" s="9" t="s">
        <v>222</v>
      </c>
      <c r="D57" s="10" t="s">
        <v>229</v>
      </c>
      <c r="E57" s="7" t="s">
        <v>88</v>
      </c>
      <c r="F57" s="18">
        <v>38.00297977777778</v>
      </c>
      <c r="G57" s="11">
        <f>F57*'Прайc лист KTS'!$D$4</f>
        <v>950.0744944444446</v>
      </c>
      <c r="H57" s="11">
        <f t="shared" si="0"/>
        <v>1140.0893933333334</v>
      </c>
      <c r="I57" s="7">
        <f t="shared" si="2"/>
        <v>1140.0893933333334</v>
      </c>
    </row>
    <row r="58" spans="1:9" ht="14.25">
      <c r="A58" s="21"/>
      <c r="B58" s="9">
        <v>7129718</v>
      </c>
      <c r="C58" s="9" t="s">
        <v>223</v>
      </c>
      <c r="D58" s="10" t="s">
        <v>230</v>
      </c>
      <c r="E58" s="7" t="s">
        <v>88</v>
      </c>
      <c r="F58" s="18">
        <v>47.379318000000005</v>
      </c>
      <c r="G58" s="11">
        <f>F58*'Прайc лист KTS'!$D$4</f>
        <v>1184.48295</v>
      </c>
      <c r="H58" s="11">
        <f t="shared" si="0"/>
        <v>1421.3795400000001</v>
      </c>
      <c r="I58" s="7">
        <f t="shared" si="2"/>
        <v>1421.3795400000001</v>
      </c>
    </row>
    <row r="59" spans="1:9" ht="14.25">
      <c r="A59" s="21"/>
      <c r="B59" s="9">
        <v>7129734</v>
      </c>
      <c r="C59" s="9" t="s">
        <v>224</v>
      </c>
      <c r="D59" s="10" t="s">
        <v>231</v>
      </c>
      <c r="E59" s="7" t="s">
        <v>88</v>
      </c>
      <c r="F59" s="18">
        <v>66.62962133333335</v>
      </c>
      <c r="G59" s="11">
        <f>F59*'Прайc лист KTS'!$D$4</f>
        <v>1665.7405333333336</v>
      </c>
      <c r="H59" s="11">
        <f t="shared" si="0"/>
        <v>1998.8886400000001</v>
      </c>
      <c r="I59" s="7">
        <f t="shared" si="2"/>
        <v>1998.8886400000001</v>
      </c>
    </row>
    <row r="60" spans="1:9" ht="12.75">
      <c r="A60" s="22" t="s">
        <v>232</v>
      </c>
      <c r="B60" s="22"/>
      <c r="C60" s="22"/>
      <c r="D60" s="22"/>
      <c r="E60" s="22"/>
      <c r="F60" s="22"/>
      <c r="G60" s="22"/>
      <c r="H60" s="22"/>
      <c r="I60" s="22"/>
    </row>
    <row r="61" spans="1:9" ht="14.25">
      <c r="A61" s="21"/>
      <c r="B61" s="9">
        <v>6040314</v>
      </c>
      <c r="C61" s="9" t="s">
        <v>233</v>
      </c>
      <c r="D61" s="10" t="s">
        <v>237</v>
      </c>
      <c r="E61" s="7" t="s">
        <v>88</v>
      </c>
      <c r="F61" s="18">
        <v>9.454871794871796</v>
      </c>
      <c r="G61" s="11">
        <f>F61*'Прайc лист KTS'!$D$4</f>
        <v>236.3717948717949</v>
      </c>
      <c r="H61" s="11">
        <f t="shared" si="0"/>
        <v>283.6461538461539</v>
      </c>
      <c r="I61" s="7">
        <f t="shared" si="2"/>
        <v>283.6461538461539</v>
      </c>
    </row>
    <row r="62" spans="1:9" ht="14.25">
      <c r="A62" s="21"/>
      <c r="B62" s="9">
        <v>6040322</v>
      </c>
      <c r="C62" s="9" t="s">
        <v>234</v>
      </c>
      <c r="D62" s="10" t="s">
        <v>238</v>
      </c>
      <c r="E62" s="7" t="s">
        <v>88</v>
      </c>
      <c r="F62" s="18">
        <v>9.919659836065573</v>
      </c>
      <c r="G62" s="11">
        <f>F62*'Прайc лист KTS'!$D$4</f>
        <v>247.99149590163933</v>
      </c>
      <c r="H62" s="11">
        <f t="shared" si="0"/>
        <v>297.58979508196717</v>
      </c>
      <c r="I62" s="7">
        <f t="shared" si="2"/>
        <v>297.58979508196717</v>
      </c>
    </row>
    <row r="63" spans="1:9" ht="14.25">
      <c r="A63" s="21"/>
      <c r="B63" s="9">
        <v>6040349</v>
      </c>
      <c r="C63" s="9" t="s">
        <v>235</v>
      </c>
      <c r="D63" s="10" t="s">
        <v>239</v>
      </c>
      <c r="E63" s="7" t="s">
        <v>88</v>
      </c>
      <c r="F63" s="18">
        <v>10.468698721227621</v>
      </c>
      <c r="G63" s="11">
        <f>F63*'Прайc лист KTS'!$D$4</f>
        <v>261.71746803069055</v>
      </c>
      <c r="H63" s="11">
        <f t="shared" si="0"/>
        <v>314.06096163682867</v>
      </c>
      <c r="I63" s="7">
        <f t="shared" si="2"/>
        <v>314.06096163682867</v>
      </c>
    </row>
    <row r="64" spans="1:9" ht="14.25">
      <c r="A64" s="21"/>
      <c r="B64" s="9">
        <v>6040357</v>
      </c>
      <c r="C64" s="9" t="s">
        <v>236</v>
      </c>
      <c r="D64" s="10" t="s">
        <v>240</v>
      </c>
      <c r="E64" s="7" t="s">
        <v>88</v>
      </c>
      <c r="F64" s="18">
        <v>11.11569230769231</v>
      </c>
      <c r="G64" s="11">
        <f>F64*'Прайc лист KTS'!$D$4</f>
        <v>277.8923076923077</v>
      </c>
      <c r="H64" s="11">
        <f t="shared" si="0"/>
        <v>333.47076923076924</v>
      </c>
      <c r="I64" s="7">
        <f t="shared" si="2"/>
        <v>333.47076923076924</v>
      </c>
    </row>
    <row r="65" spans="1:9" ht="12.75">
      <c r="A65" s="22" t="s">
        <v>241</v>
      </c>
      <c r="B65" s="22"/>
      <c r="C65" s="22"/>
      <c r="D65" s="22"/>
      <c r="E65" s="22"/>
      <c r="F65" s="22"/>
      <c r="G65" s="22"/>
      <c r="H65" s="22"/>
      <c r="I65" s="22"/>
    </row>
    <row r="66" spans="1:9" ht="14.25">
      <c r="A66" s="21"/>
      <c r="B66" s="9">
        <v>6040403</v>
      </c>
      <c r="C66" s="9" t="s">
        <v>242</v>
      </c>
      <c r="D66" s="10" t="s">
        <v>249</v>
      </c>
      <c r="E66" s="7" t="s">
        <v>88</v>
      </c>
      <c r="F66" s="18">
        <v>9.997868162393162</v>
      </c>
      <c r="G66" s="11">
        <f>F66*'Прайc лист KTS'!$D$4</f>
        <v>249.94670405982907</v>
      </c>
      <c r="H66" s="11">
        <f t="shared" si="0"/>
        <v>299.9360448717949</v>
      </c>
      <c r="I66" s="7">
        <f t="shared" si="2"/>
        <v>299.9360448717949</v>
      </c>
    </row>
    <row r="67" spans="1:9" ht="14.25">
      <c r="A67" s="21"/>
      <c r="B67" s="9">
        <v>6040411</v>
      </c>
      <c r="C67" s="9" t="s">
        <v>243</v>
      </c>
      <c r="D67" s="10" t="s">
        <v>250</v>
      </c>
      <c r="E67" s="7" t="s">
        <v>88</v>
      </c>
      <c r="F67" s="18">
        <v>10.476355555555555</v>
      </c>
      <c r="G67" s="11">
        <f>F67*'Прайc лист KTS'!$D$4</f>
        <v>261.9088888888889</v>
      </c>
      <c r="H67" s="11">
        <f t="shared" si="0"/>
        <v>314.29066666666665</v>
      </c>
      <c r="I67" s="7">
        <f t="shared" si="2"/>
        <v>314.29066666666665</v>
      </c>
    </row>
    <row r="68" spans="1:9" ht="14.25">
      <c r="A68" s="21"/>
      <c r="B68" s="9">
        <v>6040438</v>
      </c>
      <c r="C68" s="9" t="s">
        <v>244</v>
      </c>
      <c r="D68" s="10" t="s">
        <v>251</v>
      </c>
      <c r="E68" s="7" t="s">
        <v>88</v>
      </c>
      <c r="F68" s="18">
        <v>11.055577136752134</v>
      </c>
      <c r="G68" s="11">
        <f>F68*'Прайc лист KTS'!$D$4</f>
        <v>276.3894284188034</v>
      </c>
      <c r="H68" s="11">
        <f t="shared" si="0"/>
        <v>331.66731410256403</v>
      </c>
      <c r="I68" s="7">
        <f t="shared" si="2"/>
        <v>331.66731410256403</v>
      </c>
    </row>
    <row r="69" spans="1:9" ht="14.25">
      <c r="A69" s="21"/>
      <c r="B69" s="9">
        <v>6040446</v>
      </c>
      <c r="C69" s="9" t="s">
        <v>245</v>
      </c>
      <c r="D69" s="10" t="s">
        <v>252</v>
      </c>
      <c r="E69" s="7" t="s">
        <v>88</v>
      </c>
      <c r="F69" s="18">
        <v>12.088102564102563</v>
      </c>
      <c r="G69" s="11">
        <f>F69*'Прайc лист KTS'!$D$4</f>
        <v>302.20256410256405</v>
      </c>
      <c r="H69" s="11">
        <f t="shared" si="0"/>
        <v>362.6430769230769</v>
      </c>
      <c r="I69" s="7">
        <f t="shared" si="2"/>
        <v>362.6430769230769</v>
      </c>
    </row>
    <row r="70" spans="1:9" ht="14.25">
      <c r="A70" s="21"/>
      <c r="B70" s="9">
        <v>7002394</v>
      </c>
      <c r="C70" s="9" t="s">
        <v>246</v>
      </c>
      <c r="D70" s="10" t="s">
        <v>253</v>
      </c>
      <c r="E70" s="7" t="s">
        <v>88</v>
      </c>
      <c r="F70" s="18">
        <v>21.78376816239316</v>
      </c>
      <c r="G70" s="11">
        <f>F70*'Прайc лист KTS'!$D$4</f>
        <v>544.5942040598289</v>
      </c>
      <c r="H70" s="11">
        <f t="shared" si="0"/>
        <v>653.5130448717947</v>
      </c>
      <c r="I70" s="7">
        <f t="shared" si="2"/>
        <v>653.5130448717947</v>
      </c>
    </row>
    <row r="71" spans="1:9" ht="14.25">
      <c r="A71" s="21"/>
      <c r="B71" s="9">
        <v>7002416</v>
      </c>
      <c r="C71" s="9" t="s">
        <v>247</v>
      </c>
      <c r="D71" s="10" t="s">
        <v>254</v>
      </c>
      <c r="E71" s="7" t="s">
        <v>88</v>
      </c>
      <c r="F71" s="18">
        <v>23.92436965811966</v>
      </c>
      <c r="G71" s="11">
        <f>F71*'Прайc лист KTS'!$D$4</f>
        <v>598.1092414529915</v>
      </c>
      <c r="H71" s="11">
        <f t="shared" si="0"/>
        <v>717.7310897435897</v>
      </c>
      <c r="I71" s="7">
        <f t="shared" si="2"/>
        <v>717.7310897435897</v>
      </c>
    </row>
    <row r="72" spans="1:9" ht="14.25">
      <c r="A72" s="21"/>
      <c r="B72" s="9">
        <v>7002432</v>
      </c>
      <c r="C72" s="9" t="s">
        <v>248</v>
      </c>
      <c r="D72" s="10" t="s">
        <v>255</v>
      </c>
      <c r="E72" s="7" t="s">
        <v>88</v>
      </c>
      <c r="F72" s="18">
        <v>24.73024316239316</v>
      </c>
      <c r="G72" s="11">
        <f>F72*'Прайc лист KTS'!$D$4</f>
        <v>618.256079059829</v>
      </c>
      <c r="H72" s="11">
        <f t="shared" si="0"/>
        <v>741.9072948717948</v>
      </c>
      <c r="I72" s="7">
        <f t="shared" si="2"/>
        <v>741.9072948717948</v>
      </c>
    </row>
    <row r="73" spans="1:9" ht="12.75">
      <c r="A73" s="22" t="s">
        <v>256</v>
      </c>
      <c r="B73" s="22"/>
      <c r="C73" s="22"/>
      <c r="D73" s="22"/>
      <c r="E73" s="22"/>
      <c r="F73" s="22"/>
      <c r="G73" s="22"/>
      <c r="H73" s="22"/>
      <c r="I73" s="22"/>
    </row>
    <row r="74" spans="1:9" ht="14.25">
      <c r="A74" s="21"/>
      <c r="B74" s="9">
        <v>7128428</v>
      </c>
      <c r="C74" s="9" t="s">
        <v>257</v>
      </c>
      <c r="D74" s="10" t="s">
        <v>264</v>
      </c>
      <c r="E74" s="7" t="s">
        <v>88</v>
      </c>
      <c r="F74" s="18">
        <v>15.37405177777778</v>
      </c>
      <c r="G74" s="11">
        <f>F74*'Прайc лист KTS'!$D$4</f>
        <v>384.3512944444445</v>
      </c>
      <c r="H74" s="11">
        <f t="shared" si="0"/>
        <v>461.22155333333336</v>
      </c>
      <c r="I74" s="7">
        <f t="shared" si="2"/>
        <v>461.22155333333336</v>
      </c>
    </row>
    <row r="75" spans="1:9" ht="14.25">
      <c r="A75" s="21"/>
      <c r="B75" s="9">
        <v>7128436</v>
      </c>
      <c r="C75" s="9" t="s">
        <v>258</v>
      </c>
      <c r="D75" s="10" t="s">
        <v>265</v>
      </c>
      <c r="E75" s="7" t="s">
        <v>88</v>
      </c>
      <c r="F75" s="18">
        <v>18.700294666666665</v>
      </c>
      <c r="G75" s="11">
        <f>F75*'Прайc лист KTS'!$D$4</f>
        <v>467.5073666666666</v>
      </c>
      <c r="H75" s="11">
        <f t="shared" si="0"/>
        <v>561.0088399999999</v>
      </c>
      <c r="I75" s="7">
        <f t="shared" si="2"/>
        <v>561.0088399999999</v>
      </c>
    </row>
    <row r="76" spans="1:9" ht="14.25">
      <c r="A76" s="21"/>
      <c r="B76" s="9">
        <v>7128444</v>
      </c>
      <c r="C76" s="9" t="s">
        <v>259</v>
      </c>
      <c r="D76" s="10" t="s">
        <v>266</v>
      </c>
      <c r="E76" s="7" t="s">
        <v>88</v>
      </c>
      <c r="F76" s="18">
        <v>19.381257777777776</v>
      </c>
      <c r="G76" s="11">
        <f>F76*'Прайc лист KTS'!$D$4</f>
        <v>484.5314444444444</v>
      </c>
      <c r="H76" s="11">
        <f t="shared" si="0"/>
        <v>581.4377333333332</v>
      </c>
      <c r="I76" s="7">
        <f t="shared" si="2"/>
        <v>581.4377333333332</v>
      </c>
    </row>
    <row r="77" spans="1:9" ht="14.25">
      <c r="A77" s="21"/>
      <c r="B77" s="9">
        <v>7128460</v>
      </c>
      <c r="C77" s="9" t="s">
        <v>260</v>
      </c>
      <c r="D77" s="10" t="s">
        <v>267</v>
      </c>
      <c r="E77" s="7" t="s">
        <v>88</v>
      </c>
      <c r="F77" s="18">
        <v>20.716993111111112</v>
      </c>
      <c r="G77" s="11">
        <f>F77*'Прайc лист KTS'!$D$4</f>
        <v>517.9248277777778</v>
      </c>
      <c r="H77" s="11">
        <f t="shared" si="0"/>
        <v>621.5097933333333</v>
      </c>
      <c r="I77" s="7">
        <f t="shared" si="2"/>
        <v>621.5097933333333</v>
      </c>
    </row>
    <row r="78" spans="1:9" ht="14.25">
      <c r="A78" s="21"/>
      <c r="B78" s="9">
        <v>7128487</v>
      </c>
      <c r="C78" s="9" t="s">
        <v>261</v>
      </c>
      <c r="D78" s="10" t="s">
        <v>268</v>
      </c>
      <c r="E78" s="7" t="s">
        <v>88</v>
      </c>
      <c r="F78" s="18">
        <v>28.44330533333333</v>
      </c>
      <c r="G78" s="11">
        <f>F78*'Прайc лист KTS'!$D$4</f>
        <v>711.0826333333333</v>
      </c>
      <c r="H78" s="11">
        <f t="shared" si="0"/>
        <v>853.2991599999999</v>
      </c>
      <c r="I78" s="7">
        <f t="shared" si="2"/>
        <v>853.2991599999999</v>
      </c>
    </row>
    <row r="79" spans="1:9" ht="14.25">
      <c r="A79" s="21"/>
      <c r="B79" s="9">
        <v>7128509</v>
      </c>
      <c r="C79" s="9" t="s">
        <v>262</v>
      </c>
      <c r="D79" s="10" t="s">
        <v>269</v>
      </c>
      <c r="E79" s="7" t="s">
        <v>88</v>
      </c>
      <c r="F79" s="18">
        <v>39.548242222222214</v>
      </c>
      <c r="G79" s="11">
        <f>F79*'Прайc лист KTS'!$D$4</f>
        <v>988.7060555555554</v>
      </c>
      <c r="H79" s="11">
        <f t="shared" si="0"/>
        <v>1186.4472666666663</v>
      </c>
      <c r="I79" s="7">
        <f t="shared" si="2"/>
        <v>1186.4472666666663</v>
      </c>
    </row>
    <row r="80" spans="1:9" ht="14.25">
      <c r="A80" s="21"/>
      <c r="B80" s="9">
        <v>7128525</v>
      </c>
      <c r="C80" s="9" t="s">
        <v>263</v>
      </c>
      <c r="D80" s="10" t="s">
        <v>270</v>
      </c>
      <c r="E80" s="7" t="s">
        <v>88</v>
      </c>
      <c r="F80" s="18">
        <v>43.55544822222222</v>
      </c>
      <c r="G80" s="11">
        <f>F80*'Прайc лист KTS'!$D$4</f>
        <v>1088.8862055555555</v>
      </c>
      <c r="H80" s="11">
        <f t="shared" si="0"/>
        <v>1306.6634466666667</v>
      </c>
      <c r="I80" s="7">
        <f t="shared" si="2"/>
        <v>1306.6634466666667</v>
      </c>
    </row>
    <row r="81" spans="1:9" ht="12.75">
      <c r="A81" s="22" t="s">
        <v>183</v>
      </c>
      <c r="B81" s="22"/>
      <c r="C81" s="22"/>
      <c r="D81" s="22"/>
      <c r="E81" s="22"/>
      <c r="F81" s="22"/>
      <c r="G81" s="22"/>
      <c r="H81" s="22"/>
      <c r="I81" s="22"/>
    </row>
    <row r="82" spans="1:9" ht="36.75" customHeight="1">
      <c r="A82" s="21"/>
      <c r="B82" s="9">
        <v>6067085</v>
      </c>
      <c r="C82" s="9" t="s">
        <v>271</v>
      </c>
      <c r="D82" s="10" t="s">
        <v>277</v>
      </c>
      <c r="E82" s="7" t="s">
        <v>30</v>
      </c>
      <c r="F82" s="18">
        <v>0.7227692307692307</v>
      </c>
      <c r="G82" s="11">
        <f>F82*'Прайc лист KTS'!$D$4</f>
        <v>18.069230769230767</v>
      </c>
      <c r="H82" s="11">
        <f t="shared" si="0"/>
        <v>21.68307692307692</v>
      </c>
      <c r="I82" s="7">
        <f t="shared" si="2"/>
        <v>21.68307692307692</v>
      </c>
    </row>
    <row r="83" spans="1:9" ht="36.75" customHeight="1">
      <c r="A83" s="21"/>
      <c r="B83" s="9">
        <v>6067093</v>
      </c>
      <c r="C83" s="9" t="s">
        <v>272</v>
      </c>
      <c r="D83" s="10" t="s">
        <v>278</v>
      </c>
      <c r="E83" s="7" t="s">
        <v>30</v>
      </c>
      <c r="F83" s="18">
        <v>1.0325254273504272</v>
      </c>
      <c r="G83" s="11">
        <f>F83*'Прайc лист KTS'!$D$4</f>
        <v>25.81313568376068</v>
      </c>
      <c r="H83" s="11">
        <f>G83*1.2</f>
        <v>30.975762820512816</v>
      </c>
      <c r="I83" s="7">
        <f t="shared" si="2"/>
        <v>30.975762820512816</v>
      </c>
    </row>
    <row r="84" spans="1:9" ht="37.5" customHeight="1">
      <c r="A84" s="21"/>
      <c r="B84" s="9">
        <v>6067107</v>
      </c>
      <c r="C84" s="9" t="s">
        <v>273</v>
      </c>
      <c r="D84" s="10" t="s">
        <v>275</v>
      </c>
      <c r="E84" s="7" t="s">
        <v>30</v>
      </c>
      <c r="F84" s="18">
        <v>1.2960000000000003</v>
      </c>
      <c r="G84" s="11">
        <f>F84*'Прайc лист KTS'!$D$4</f>
        <v>32.400000000000006</v>
      </c>
      <c r="H84" s="11">
        <f>G84*1.2</f>
        <v>38.88</v>
      </c>
      <c r="I84" s="7">
        <f t="shared" si="2"/>
        <v>38.88</v>
      </c>
    </row>
    <row r="85" spans="1:9" ht="37.5" customHeight="1">
      <c r="A85" s="21"/>
      <c r="B85" s="9">
        <v>6067115</v>
      </c>
      <c r="C85" s="9" t="s">
        <v>274</v>
      </c>
      <c r="D85" s="10" t="s">
        <v>276</v>
      </c>
      <c r="E85" s="7" t="s">
        <v>30</v>
      </c>
      <c r="F85" s="18">
        <v>1.334727991452991</v>
      </c>
      <c r="G85" s="11">
        <f>F85*'Прайc лист KTS'!$D$4</f>
        <v>33.36819978632477</v>
      </c>
      <c r="H85" s="11">
        <f>G85*1.2</f>
        <v>40.041839743589726</v>
      </c>
      <c r="I85" s="7">
        <f t="shared" si="2"/>
        <v>40.041839743589726</v>
      </c>
    </row>
    <row r="86" spans="1:9" ht="36.75" customHeight="1">
      <c r="A86" s="21"/>
      <c r="B86" s="9">
        <v>7082002</v>
      </c>
      <c r="C86" s="9" t="s">
        <v>279</v>
      </c>
      <c r="D86" s="10" t="s">
        <v>281</v>
      </c>
      <c r="E86" s="7" t="s">
        <v>30</v>
      </c>
      <c r="F86" s="18">
        <v>1.8193846153846154</v>
      </c>
      <c r="G86" s="11">
        <f>F86*'Прайc лист KTS'!$D$4</f>
        <v>45.48461538461538</v>
      </c>
      <c r="H86" s="11">
        <f>G86*1.2</f>
        <v>54.58153846153846</v>
      </c>
      <c r="I86" s="7">
        <f t="shared" si="2"/>
        <v>54.58153846153846</v>
      </c>
    </row>
    <row r="87" spans="1:9" ht="36.75" customHeight="1">
      <c r="A87" s="21"/>
      <c r="B87" s="9">
        <v>7082010</v>
      </c>
      <c r="C87" s="9" t="s">
        <v>280</v>
      </c>
      <c r="D87" s="10" t="s">
        <v>282</v>
      </c>
      <c r="E87" s="7" t="s">
        <v>30</v>
      </c>
      <c r="F87" s="18">
        <v>2.2786073333333334</v>
      </c>
      <c r="G87" s="11">
        <f>F87*'Прайc лист KTS'!$D$4</f>
        <v>56.965183333333336</v>
      </c>
      <c r="H87" s="11">
        <f>G87*1.2</f>
        <v>68.35822</v>
      </c>
      <c r="I87" s="7">
        <f t="shared" si="2"/>
        <v>68.35822</v>
      </c>
    </row>
  </sheetData>
  <sheetProtection/>
  <mergeCells count="26">
    <mergeCell ref="A2:I10"/>
    <mergeCell ref="A1:I1"/>
    <mergeCell ref="A17:I17"/>
    <mergeCell ref="A86:A87"/>
    <mergeCell ref="A74:A80"/>
    <mergeCell ref="A81:I81"/>
    <mergeCell ref="A82:A83"/>
    <mergeCell ref="A84:A85"/>
    <mergeCell ref="A61:A64"/>
    <mergeCell ref="A65:I65"/>
    <mergeCell ref="A66:A72"/>
    <mergeCell ref="A32:A39"/>
    <mergeCell ref="A40:I40"/>
    <mergeCell ref="A41:A44"/>
    <mergeCell ref="A45:I45"/>
    <mergeCell ref="A73:I73"/>
    <mergeCell ref="A46:A51"/>
    <mergeCell ref="A52:I52"/>
    <mergeCell ref="A53:A59"/>
    <mergeCell ref="A60:I60"/>
    <mergeCell ref="A18:A24"/>
    <mergeCell ref="A12:I12"/>
    <mergeCell ref="A13:A16"/>
    <mergeCell ref="A31:I31"/>
    <mergeCell ref="A25:I25"/>
    <mergeCell ref="A26:A3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55"/>
  <sheetViews>
    <sheetView zoomScale="115" zoomScaleNormal="115" zoomScalePageLayoutView="0" workbookViewId="0" topLeftCell="A10">
      <selection activeCell="L10" sqref="L10"/>
    </sheetView>
  </sheetViews>
  <sheetFormatPr defaultColWidth="9.00390625" defaultRowHeight="12.75"/>
  <cols>
    <col min="1" max="1" width="19.625" style="1" customWidth="1"/>
    <col min="2" max="2" width="11.875" style="1" customWidth="1"/>
    <col min="3" max="3" width="19.875" style="1" bestFit="1" customWidth="1"/>
    <col min="4" max="4" width="48.875" style="1" customWidth="1"/>
    <col min="5" max="5" width="8.00390625" style="1" customWidth="1"/>
    <col min="6" max="7" width="9.125" style="1" hidden="1" customWidth="1"/>
    <col min="8" max="8" width="7.75390625" style="1" hidden="1" customWidth="1"/>
    <col min="9" max="9" width="9.125" style="1" customWidth="1"/>
  </cols>
  <sheetData>
    <row r="1" spans="1:9" ht="12.75">
      <c r="A1" s="22" t="s">
        <v>284</v>
      </c>
      <c r="B1" s="22"/>
      <c r="C1" s="22"/>
      <c r="D1" s="22"/>
      <c r="E1" s="22"/>
      <c r="F1" s="22"/>
      <c r="G1" s="22"/>
      <c r="H1" s="22"/>
      <c r="I1" s="22"/>
    </row>
    <row r="2" spans="1:9" ht="12.75">
      <c r="A2" s="29"/>
      <c r="B2" s="29"/>
      <c r="C2" s="29"/>
      <c r="D2" s="29"/>
      <c r="E2" s="29"/>
      <c r="F2" s="29"/>
      <c r="G2" s="29"/>
      <c r="H2" s="29"/>
      <c r="I2" s="29"/>
    </row>
    <row r="3" spans="1:9" ht="12.75">
      <c r="A3" s="30"/>
      <c r="B3" s="30"/>
      <c r="C3" s="30"/>
      <c r="D3" s="30"/>
      <c r="E3" s="30"/>
      <c r="F3" s="30"/>
      <c r="G3" s="30"/>
      <c r="H3" s="30"/>
      <c r="I3" s="30"/>
    </row>
    <row r="4" spans="1:9" ht="12.75">
      <c r="A4" s="30"/>
      <c r="B4" s="30"/>
      <c r="C4" s="30"/>
      <c r="D4" s="30"/>
      <c r="E4" s="30"/>
      <c r="F4" s="30"/>
      <c r="G4" s="30"/>
      <c r="H4" s="30"/>
      <c r="I4" s="30"/>
    </row>
    <row r="5" spans="1:9" ht="12.75">
      <c r="A5" s="30"/>
      <c r="B5" s="30"/>
      <c r="C5" s="30"/>
      <c r="D5" s="30"/>
      <c r="E5" s="30"/>
      <c r="F5" s="30"/>
      <c r="G5" s="30"/>
      <c r="H5" s="30"/>
      <c r="I5" s="30"/>
    </row>
    <row r="6" spans="1:9" ht="12.75">
      <c r="A6" s="30"/>
      <c r="B6" s="30"/>
      <c r="C6" s="30"/>
      <c r="D6" s="30"/>
      <c r="E6" s="30"/>
      <c r="F6" s="30"/>
      <c r="G6" s="30"/>
      <c r="H6" s="30"/>
      <c r="I6" s="30"/>
    </row>
    <row r="7" spans="1:9" ht="12.75">
      <c r="A7" s="30"/>
      <c r="B7" s="30"/>
      <c r="C7" s="30"/>
      <c r="D7" s="30"/>
      <c r="E7" s="30"/>
      <c r="F7" s="30"/>
      <c r="G7" s="30"/>
      <c r="H7" s="30"/>
      <c r="I7" s="30"/>
    </row>
    <row r="8" spans="1:9" ht="12.75">
      <c r="A8" s="30"/>
      <c r="B8" s="30"/>
      <c r="C8" s="30"/>
      <c r="D8" s="30"/>
      <c r="E8" s="30"/>
      <c r="F8" s="30"/>
      <c r="G8" s="30"/>
      <c r="H8" s="30"/>
      <c r="I8" s="30"/>
    </row>
    <row r="9" spans="1:9" ht="12.75">
      <c r="A9" s="30"/>
      <c r="B9" s="30"/>
      <c r="C9" s="30"/>
      <c r="D9" s="30"/>
      <c r="E9" s="30"/>
      <c r="F9" s="30"/>
      <c r="G9" s="30"/>
      <c r="H9" s="30"/>
      <c r="I9" s="30"/>
    </row>
    <row r="10" spans="1:9" ht="12.75">
      <c r="A10" s="31"/>
      <c r="B10" s="31"/>
      <c r="C10" s="31"/>
      <c r="D10" s="31"/>
      <c r="E10" s="31"/>
      <c r="F10" s="31"/>
      <c r="G10" s="31"/>
      <c r="H10" s="31"/>
      <c r="I10" s="31"/>
    </row>
    <row r="11" spans="1:9" ht="38.25">
      <c r="A11" s="6" t="s">
        <v>4</v>
      </c>
      <c r="B11" s="6" t="s">
        <v>5</v>
      </c>
      <c r="C11" s="6" t="s">
        <v>6</v>
      </c>
      <c r="D11" s="6" t="s">
        <v>7</v>
      </c>
      <c r="E11" s="6" t="s">
        <v>8</v>
      </c>
      <c r="F11" s="6" t="s">
        <v>535</v>
      </c>
      <c r="G11" s="6" t="s">
        <v>534</v>
      </c>
      <c r="H11" s="6" t="s">
        <v>533</v>
      </c>
      <c r="I11" s="6" t="s">
        <v>156</v>
      </c>
    </row>
    <row r="12" spans="1:9" ht="12.75">
      <c r="A12" s="22" t="s">
        <v>524</v>
      </c>
      <c r="B12" s="22"/>
      <c r="C12" s="22"/>
      <c r="D12" s="22"/>
      <c r="E12" s="22"/>
      <c r="F12" s="22"/>
      <c r="G12" s="22"/>
      <c r="H12" s="22"/>
      <c r="I12" s="22"/>
    </row>
    <row r="13" spans="1:9" ht="14.25">
      <c r="A13" s="21"/>
      <c r="B13" s="9">
        <v>6001442</v>
      </c>
      <c r="C13" s="9" t="s">
        <v>285</v>
      </c>
      <c r="D13" s="10" t="s">
        <v>525</v>
      </c>
      <c r="E13" s="7" t="s">
        <v>293</v>
      </c>
      <c r="F13" s="18">
        <v>2.77</v>
      </c>
      <c r="G13" s="11">
        <f>F13*'Прайc лист KTS'!$D$4</f>
        <v>69.25</v>
      </c>
      <c r="H13" s="11">
        <f aca="true" t="shared" si="0" ref="H13:H55">G13*1.2</f>
        <v>83.1</v>
      </c>
      <c r="I13" s="7">
        <f aca="true" t="shared" si="1" ref="I13:I40">H13</f>
        <v>83.1</v>
      </c>
    </row>
    <row r="14" spans="1:9" ht="14.25">
      <c r="A14" s="21"/>
      <c r="B14" s="9">
        <v>6001444</v>
      </c>
      <c r="C14" s="9" t="s">
        <v>286</v>
      </c>
      <c r="D14" s="10" t="s">
        <v>526</v>
      </c>
      <c r="E14" s="7" t="s">
        <v>293</v>
      </c>
      <c r="F14" s="18">
        <v>3.01</v>
      </c>
      <c r="G14" s="11">
        <f>F14*'Прайc лист KTS'!$D$4</f>
        <v>75.25</v>
      </c>
      <c r="H14" s="11">
        <f t="shared" si="0"/>
        <v>90.3</v>
      </c>
      <c r="I14" s="7">
        <f t="shared" si="1"/>
        <v>90.3</v>
      </c>
    </row>
    <row r="15" spans="1:9" ht="14.25">
      <c r="A15" s="21"/>
      <c r="B15" s="9">
        <v>6001446</v>
      </c>
      <c r="C15" s="9" t="s">
        <v>287</v>
      </c>
      <c r="D15" s="10" t="s">
        <v>527</v>
      </c>
      <c r="E15" s="7" t="s">
        <v>293</v>
      </c>
      <c r="F15" s="18">
        <v>3.7699999999999996</v>
      </c>
      <c r="G15" s="11">
        <f>F15*'Прайc лист KTS'!$D$4</f>
        <v>94.24999999999999</v>
      </c>
      <c r="H15" s="11">
        <f t="shared" si="0"/>
        <v>113.09999999999998</v>
      </c>
      <c r="I15" s="7">
        <f t="shared" si="1"/>
        <v>113.09999999999998</v>
      </c>
    </row>
    <row r="16" spans="1:9" ht="14.25">
      <c r="A16" s="21"/>
      <c r="B16" s="9">
        <v>6001447</v>
      </c>
      <c r="C16" s="9" t="s">
        <v>287</v>
      </c>
      <c r="D16" s="10" t="s">
        <v>527</v>
      </c>
      <c r="E16" s="7" t="s">
        <v>293</v>
      </c>
      <c r="F16" s="18">
        <v>6.11</v>
      </c>
      <c r="G16" s="11">
        <f>F16*'Прайc лист KTS'!$D$4</f>
        <v>152.75</v>
      </c>
      <c r="H16" s="11">
        <f t="shared" si="0"/>
        <v>183.29999999999998</v>
      </c>
      <c r="I16" s="7">
        <f t="shared" si="1"/>
        <v>183.29999999999998</v>
      </c>
    </row>
    <row r="17" spans="1:9" ht="14.25">
      <c r="A17" s="21"/>
      <c r="B17" s="9">
        <v>6001448</v>
      </c>
      <c r="C17" s="9" t="s">
        <v>288</v>
      </c>
      <c r="D17" s="10" t="s">
        <v>528</v>
      </c>
      <c r="E17" s="7" t="s">
        <v>293</v>
      </c>
      <c r="F17" s="18">
        <v>6.4399999999999995</v>
      </c>
      <c r="G17" s="11">
        <f>F17*'Прайc лист KTS'!$D$4</f>
        <v>161</v>
      </c>
      <c r="H17" s="11">
        <f t="shared" si="0"/>
        <v>193.2</v>
      </c>
      <c r="I17" s="7">
        <f t="shared" si="1"/>
        <v>193.2</v>
      </c>
    </row>
    <row r="18" spans="1:9" ht="14.25">
      <c r="A18" s="21"/>
      <c r="B18" s="9">
        <v>6001450</v>
      </c>
      <c r="C18" s="9" t="s">
        <v>289</v>
      </c>
      <c r="D18" s="10" t="s">
        <v>529</v>
      </c>
      <c r="E18" s="7" t="s">
        <v>293</v>
      </c>
      <c r="F18" s="18">
        <v>7.99</v>
      </c>
      <c r="G18" s="11">
        <f>F18*'Прайc лист KTS'!$D$4</f>
        <v>199.75</v>
      </c>
      <c r="H18" s="11">
        <f t="shared" si="0"/>
        <v>239.7</v>
      </c>
      <c r="I18" s="7">
        <f t="shared" si="1"/>
        <v>239.7</v>
      </c>
    </row>
    <row r="19" spans="1:9" ht="14.25">
      <c r="A19" s="21"/>
      <c r="B19" s="9">
        <v>6001451</v>
      </c>
      <c r="C19" s="9" t="s">
        <v>290</v>
      </c>
      <c r="D19" s="10" t="s">
        <v>530</v>
      </c>
      <c r="E19" s="7" t="s">
        <v>293</v>
      </c>
      <c r="F19" s="18">
        <v>14.680115505617977</v>
      </c>
      <c r="G19" s="11">
        <f>F19*'Прайc лист KTS'!$D$4</f>
        <v>367.00288764044944</v>
      </c>
      <c r="H19" s="11">
        <f t="shared" si="0"/>
        <v>440.4034651685393</v>
      </c>
      <c r="I19" s="7">
        <f t="shared" si="1"/>
        <v>440.4034651685393</v>
      </c>
    </row>
    <row r="20" spans="1:9" ht="14.25">
      <c r="A20" s="21"/>
      <c r="B20" s="9">
        <v>6001452</v>
      </c>
      <c r="C20" s="9" t="s">
        <v>291</v>
      </c>
      <c r="D20" s="10" t="s">
        <v>531</v>
      </c>
      <c r="E20" s="7" t="s">
        <v>293</v>
      </c>
      <c r="F20" s="18">
        <v>9.439999999999998</v>
      </c>
      <c r="G20" s="11">
        <f>F20*'Прайc лист KTS'!$D$4</f>
        <v>235.99999999999994</v>
      </c>
      <c r="H20" s="11">
        <f t="shared" si="0"/>
        <v>283.19999999999993</v>
      </c>
      <c r="I20" s="7">
        <f t="shared" si="1"/>
        <v>283.19999999999993</v>
      </c>
    </row>
    <row r="21" spans="1:9" ht="14.25">
      <c r="A21" s="21"/>
      <c r="B21" s="9">
        <v>6001454</v>
      </c>
      <c r="C21" s="9" t="s">
        <v>292</v>
      </c>
      <c r="D21" s="10" t="s">
        <v>532</v>
      </c>
      <c r="E21" s="7" t="s">
        <v>293</v>
      </c>
      <c r="F21" s="18">
        <v>10.55</v>
      </c>
      <c r="G21" s="11">
        <f>F21*'Прайc лист KTS'!$D$4</f>
        <v>263.75</v>
      </c>
      <c r="H21" s="11">
        <f t="shared" si="0"/>
        <v>316.5</v>
      </c>
      <c r="I21" s="7">
        <f t="shared" si="1"/>
        <v>316.5</v>
      </c>
    </row>
    <row r="22" spans="1:9" ht="12.75">
      <c r="A22" s="22" t="s">
        <v>523</v>
      </c>
      <c r="B22" s="22"/>
      <c r="C22" s="22"/>
      <c r="D22" s="22"/>
      <c r="E22" s="22"/>
      <c r="F22" s="22"/>
      <c r="G22" s="22"/>
      <c r="H22" s="22"/>
      <c r="I22" s="22"/>
    </row>
    <row r="23" spans="1:9" ht="25.5">
      <c r="A23" s="27"/>
      <c r="B23" s="9">
        <v>6001070</v>
      </c>
      <c r="C23" s="9" t="s">
        <v>505</v>
      </c>
      <c r="D23" s="10" t="s">
        <v>514</v>
      </c>
      <c r="E23" s="7" t="s">
        <v>293</v>
      </c>
      <c r="F23" s="18">
        <v>13.940570186335403</v>
      </c>
      <c r="G23" s="11">
        <f>F23*'Прайc лист KTS'!$D$4</f>
        <v>348.5142546583851</v>
      </c>
      <c r="H23" s="11">
        <f aca="true" t="shared" si="2" ref="H23:H31">G23*1.2</f>
        <v>418.2171055900621</v>
      </c>
      <c r="I23" s="7">
        <f aca="true" t="shared" si="3" ref="I23:I31">H23</f>
        <v>418.2171055900621</v>
      </c>
    </row>
    <row r="24" spans="1:9" ht="25.5">
      <c r="A24" s="28"/>
      <c r="B24" s="9">
        <v>6001072</v>
      </c>
      <c r="C24" s="9" t="s">
        <v>506</v>
      </c>
      <c r="D24" s="10" t="s">
        <v>515</v>
      </c>
      <c r="E24" s="7" t="s">
        <v>293</v>
      </c>
      <c r="F24" s="18">
        <v>17.97992664418213</v>
      </c>
      <c r="G24" s="11">
        <f>F24*'Прайc лист KTS'!$D$4</f>
        <v>449.4981661045532</v>
      </c>
      <c r="H24" s="11">
        <f t="shared" si="2"/>
        <v>539.3977993254638</v>
      </c>
      <c r="I24" s="7">
        <f t="shared" si="3"/>
        <v>539.3977993254638</v>
      </c>
    </row>
    <row r="25" spans="1:9" ht="25.5">
      <c r="A25" s="28"/>
      <c r="B25" s="9">
        <v>6001074</v>
      </c>
      <c r="C25" s="9" t="s">
        <v>507</v>
      </c>
      <c r="D25" s="10" t="s">
        <v>516</v>
      </c>
      <c r="E25" s="7" t="s">
        <v>293</v>
      </c>
      <c r="F25" s="18">
        <v>22.002201262272084</v>
      </c>
      <c r="G25" s="11">
        <f>F25*'Прайc лист KTS'!$D$4</f>
        <v>550.0550315568021</v>
      </c>
      <c r="H25" s="11">
        <f t="shared" si="2"/>
        <v>660.0660378681624</v>
      </c>
      <c r="I25" s="7">
        <f t="shared" si="3"/>
        <v>660.0660378681624</v>
      </c>
    </row>
    <row r="26" spans="1:9" ht="25.5">
      <c r="A26" s="28"/>
      <c r="B26" s="9">
        <v>6001076</v>
      </c>
      <c r="C26" s="9" t="s">
        <v>508</v>
      </c>
      <c r="D26" s="10" t="s">
        <v>517</v>
      </c>
      <c r="E26" s="7" t="s">
        <v>293</v>
      </c>
      <c r="F26" s="18">
        <v>27.52934228187919</v>
      </c>
      <c r="G26" s="11">
        <f>F26*'Прайc лист KTS'!$D$4</f>
        <v>688.2335570469797</v>
      </c>
      <c r="H26" s="11">
        <f t="shared" si="2"/>
        <v>825.8802684563757</v>
      </c>
      <c r="I26" s="7">
        <f t="shared" si="3"/>
        <v>825.8802684563757</v>
      </c>
    </row>
    <row r="27" spans="1:9" ht="25.5">
      <c r="A27" s="28"/>
      <c r="B27" s="9">
        <v>6001078</v>
      </c>
      <c r="C27" s="9" t="s">
        <v>509</v>
      </c>
      <c r="D27" s="10" t="s">
        <v>518</v>
      </c>
      <c r="E27" s="7" t="s">
        <v>293</v>
      </c>
      <c r="F27" s="18">
        <v>41.03849921874999</v>
      </c>
      <c r="G27" s="11">
        <f>F27*'Прайc лист KTS'!$D$4</f>
        <v>1025.9624804687498</v>
      </c>
      <c r="H27" s="11">
        <f t="shared" si="2"/>
        <v>1231.1549765624998</v>
      </c>
      <c r="I27" s="7">
        <f t="shared" si="3"/>
        <v>1231.1549765624998</v>
      </c>
    </row>
    <row r="28" spans="1:9" ht="25.5">
      <c r="A28" s="28"/>
      <c r="B28" s="9">
        <v>6001080</v>
      </c>
      <c r="C28" s="9" t="s">
        <v>510</v>
      </c>
      <c r="D28" s="10" t="s">
        <v>519</v>
      </c>
      <c r="E28" s="7" t="s">
        <v>293</v>
      </c>
      <c r="F28" s="18">
        <v>56.22811200000001</v>
      </c>
      <c r="G28" s="11">
        <f>F28*'Прайc лист KTS'!$D$4</f>
        <v>1405.7028000000003</v>
      </c>
      <c r="H28" s="11">
        <f t="shared" si="2"/>
        <v>1686.8433600000003</v>
      </c>
      <c r="I28" s="7">
        <f t="shared" si="3"/>
        <v>1686.8433600000003</v>
      </c>
    </row>
    <row r="29" spans="1:9" ht="25.5">
      <c r="A29" s="28"/>
      <c r="B29" s="9">
        <v>6001081</v>
      </c>
      <c r="C29" s="9" t="s">
        <v>511</v>
      </c>
      <c r="D29" s="10" t="s">
        <v>520</v>
      </c>
      <c r="E29" s="7" t="s">
        <v>293</v>
      </c>
      <c r="F29" s="18">
        <v>53.136</v>
      </c>
      <c r="G29" s="11">
        <f>F29*'Прайc лист KTS'!$D$4</f>
        <v>1328.4</v>
      </c>
      <c r="H29" s="11">
        <f t="shared" si="2"/>
        <v>1594.0800000000002</v>
      </c>
      <c r="I29" s="7">
        <f t="shared" si="3"/>
        <v>1594.0800000000002</v>
      </c>
    </row>
    <row r="30" spans="1:9" ht="14.25">
      <c r="A30" s="28"/>
      <c r="B30" s="9">
        <v>6001082</v>
      </c>
      <c r="C30" s="9" t="s">
        <v>512</v>
      </c>
      <c r="D30" s="10" t="s">
        <v>521</v>
      </c>
      <c r="E30" s="7" t="s">
        <v>293</v>
      </c>
      <c r="F30" s="18">
        <v>71.19284497737556</v>
      </c>
      <c r="G30" s="11">
        <f>F30*'Прайc лист KTS'!$D$4</f>
        <v>1779.8211244343888</v>
      </c>
      <c r="H30" s="11">
        <f t="shared" si="2"/>
        <v>2135.7853493212665</v>
      </c>
      <c r="I30" s="7">
        <f t="shared" si="3"/>
        <v>2135.7853493212665</v>
      </c>
    </row>
    <row r="31" spans="1:9" ht="14.25">
      <c r="A31" s="28"/>
      <c r="B31" s="9">
        <v>6001085</v>
      </c>
      <c r="C31" s="9" t="s">
        <v>513</v>
      </c>
      <c r="D31" s="10" t="s">
        <v>522</v>
      </c>
      <c r="E31" s="7" t="s">
        <v>293</v>
      </c>
      <c r="F31" s="18">
        <v>81.38374808593748</v>
      </c>
      <c r="G31" s="11">
        <f>F31*'Прайc лист KTS'!$D$4</f>
        <v>2034.5937021484372</v>
      </c>
      <c r="H31" s="11">
        <f t="shared" si="2"/>
        <v>2441.5124425781246</v>
      </c>
      <c r="I31" s="7">
        <f t="shared" si="3"/>
        <v>2441.5124425781246</v>
      </c>
    </row>
    <row r="32" spans="1:9" ht="12.75">
      <c r="A32" s="22" t="s">
        <v>302</v>
      </c>
      <c r="B32" s="22"/>
      <c r="C32" s="22"/>
      <c r="D32" s="22"/>
      <c r="E32" s="22"/>
      <c r="F32" s="22"/>
      <c r="G32" s="22"/>
      <c r="H32" s="22"/>
      <c r="I32" s="22"/>
    </row>
    <row r="33" spans="1:9" ht="14.25">
      <c r="A33" s="21"/>
      <c r="B33" s="9">
        <v>6052056</v>
      </c>
      <c r="C33" s="9" t="s">
        <v>294</v>
      </c>
      <c r="D33" s="10" t="s">
        <v>303</v>
      </c>
      <c r="E33" s="7" t="s">
        <v>293</v>
      </c>
      <c r="F33" s="18">
        <v>2.0294790945512826</v>
      </c>
      <c r="G33" s="11">
        <f>F33*'Прайc лист KTS'!$D$4</f>
        <v>50.73697736378207</v>
      </c>
      <c r="H33" s="11">
        <f t="shared" si="0"/>
        <v>60.884372836538475</v>
      </c>
      <c r="I33" s="7">
        <f t="shared" si="1"/>
        <v>60.884372836538475</v>
      </c>
    </row>
    <row r="34" spans="1:9" ht="14.25">
      <c r="A34" s="21"/>
      <c r="B34" s="9">
        <v>6052103</v>
      </c>
      <c r="C34" s="9" t="s">
        <v>295</v>
      </c>
      <c r="D34" s="10" t="s">
        <v>304</v>
      </c>
      <c r="E34" s="7" t="s">
        <v>293</v>
      </c>
      <c r="F34" s="18">
        <v>2.486560472756411</v>
      </c>
      <c r="G34" s="11">
        <f>F34*'Прайc лист KTS'!$D$4</f>
        <v>62.16401181891027</v>
      </c>
      <c r="H34" s="11">
        <f t="shared" si="0"/>
        <v>74.59681418269231</v>
      </c>
      <c r="I34" s="7">
        <f t="shared" si="1"/>
        <v>74.59681418269231</v>
      </c>
    </row>
    <row r="35" spans="1:9" ht="14.25">
      <c r="A35" s="21"/>
      <c r="B35" s="9">
        <v>6052153</v>
      </c>
      <c r="C35" s="9" t="s">
        <v>296</v>
      </c>
      <c r="D35" s="10" t="s">
        <v>305</v>
      </c>
      <c r="E35" s="7" t="s">
        <v>293</v>
      </c>
      <c r="F35" s="18">
        <v>3.772495341880341</v>
      </c>
      <c r="G35" s="11">
        <f>F35*'Прайc лист KTS'!$D$4</f>
        <v>94.31238354700852</v>
      </c>
      <c r="H35" s="11">
        <f t="shared" si="0"/>
        <v>113.17486025641023</v>
      </c>
      <c r="I35" s="7">
        <f t="shared" si="1"/>
        <v>113.17486025641023</v>
      </c>
    </row>
    <row r="36" spans="1:9" ht="14.25">
      <c r="A36" s="21"/>
      <c r="B36" s="9">
        <v>6052210</v>
      </c>
      <c r="C36" s="9" t="s">
        <v>297</v>
      </c>
      <c r="D36" s="10" t="s">
        <v>306</v>
      </c>
      <c r="E36" s="7" t="s">
        <v>293</v>
      </c>
      <c r="F36" s="18">
        <v>4.205022761752137</v>
      </c>
      <c r="G36" s="11">
        <f>F36*'Прайc лист KTS'!$D$4</f>
        <v>105.12556904380344</v>
      </c>
      <c r="H36" s="11">
        <f t="shared" si="0"/>
        <v>126.15068285256412</v>
      </c>
      <c r="I36" s="7">
        <f t="shared" si="1"/>
        <v>126.15068285256412</v>
      </c>
    </row>
    <row r="37" spans="1:9" ht="14.25">
      <c r="A37" s="21"/>
      <c r="B37" s="9">
        <v>6052307</v>
      </c>
      <c r="C37" s="9" t="s">
        <v>298</v>
      </c>
      <c r="D37" s="10" t="s">
        <v>307</v>
      </c>
      <c r="E37" s="7" t="s">
        <v>293</v>
      </c>
      <c r="F37" s="18">
        <v>5.938280384615385</v>
      </c>
      <c r="G37" s="11">
        <f>F37*'Прайc лист KTS'!$D$4</f>
        <v>148.4570096153846</v>
      </c>
      <c r="H37" s="11">
        <f t="shared" si="0"/>
        <v>178.14841153846152</v>
      </c>
      <c r="I37" s="7">
        <f t="shared" si="1"/>
        <v>178.14841153846152</v>
      </c>
    </row>
    <row r="38" spans="1:9" ht="14.25">
      <c r="A38" s="21"/>
      <c r="B38" s="9">
        <v>6052405</v>
      </c>
      <c r="C38" s="9" t="s">
        <v>299</v>
      </c>
      <c r="D38" s="10" t="s">
        <v>308</v>
      </c>
      <c r="E38" s="7" t="s">
        <v>293</v>
      </c>
      <c r="F38" s="18">
        <v>9.09220485309829</v>
      </c>
      <c r="G38" s="11">
        <f>F38*'Прайc лист KTS'!$D$4</f>
        <v>227.30512132745724</v>
      </c>
      <c r="H38" s="11">
        <f t="shared" si="0"/>
        <v>272.7661455929487</v>
      </c>
      <c r="I38" s="7">
        <f t="shared" si="1"/>
        <v>272.7661455929487</v>
      </c>
    </row>
    <row r="39" spans="1:9" ht="14.25">
      <c r="A39" s="21"/>
      <c r="B39" s="9">
        <v>6052512</v>
      </c>
      <c r="C39" s="9" t="s">
        <v>300</v>
      </c>
      <c r="D39" s="10" t="s">
        <v>309</v>
      </c>
      <c r="E39" s="7" t="s">
        <v>293</v>
      </c>
      <c r="F39" s="18">
        <v>14.922195985576927</v>
      </c>
      <c r="G39" s="11">
        <f>F39*'Прайc лист KTS'!$D$4</f>
        <v>373.0548996394232</v>
      </c>
      <c r="H39" s="11">
        <f t="shared" si="0"/>
        <v>447.6658795673078</v>
      </c>
      <c r="I39" s="7">
        <f t="shared" si="1"/>
        <v>447.6658795673078</v>
      </c>
    </row>
    <row r="40" spans="1:9" ht="14.25">
      <c r="A40" s="21"/>
      <c r="B40" s="9">
        <v>6052609</v>
      </c>
      <c r="C40" s="9" t="s">
        <v>301</v>
      </c>
      <c r="D40" s="10" t="s">
        <v>310</v>
      </c>
      <c r="E40" s="7" t="s">
        <v>293</v>
      </c>
      <c r="F40" s="18">
        <v>17.338557321047006</v>
      </c>
      <c r="G40" s="11">
        <f>F40*'Прайc лист KTS'!$D$4</f>
        <v>433.46393302617514</v>
      </c>
      <c r="H40" s="11">
        <f t="shared" si="0"/>
        <v>520.1567196314102</v>
      </c>
      <c r="I40" s="7">
        <f t="shared" si="1"/>
        <v>520.1567196314102</v>
      </c>
    </row>
    <row r="41" spans="1:9" ht="12.75">
      <c r="A41" s="22" t="s">
        <v>314</v>
      </c>
      <c r="B41" s="22"/>
      <c r="C41" s="22"/>
      <c r="D41" s="22"/>
      <c r="E41" s="22"/>
      <c r="F41" s="22"/>
      <c r="G41" s="22"/>
      <c r="H41" s="22"/>
      <c r="I41" s="22"/>
    </row>
    <row r="42" spans="1:9" ht="57.75" customHeight="1">
      <c r="A42" s="8"/>
      <c r="B42" s="9">
        <v>6065600</v>
      </c>
      <c r="C42" s="9" t="s">
        <v>311</v>
      </c>
      <c r="D42" s="10" t="s">
        <v>312</v>
      </c>
      <c r="E42" s="7" t="s">
        <v>313</v>
      </c>
      <c r="F42" s="18">
        <v>30.499999999999996</v>
      </c>
      <c r="G42" s="11">
        <f>F42*'Прайc лист KTS'!$D$4</f>
        <v>762.4999999999999</v>
      </c>
      <c r="H42" s="11">
        <f t="shared" si="0"/>
        <v>914.9999999999999</v>
      </c>
      <c r="I42" s="7">
        <f>H42/100</f>
        <v>9.149999999999999</v>
      </c>
    </row>
    <row r="43" spans="1:9" ht="63" customHeight="1">
      <c r="A43" s="8"/>
      <c r="B43" s="9">
        <v>6016596</v>
      </c>
      <c r="C43" s="9" t="s">
        <v>315</v>
      </c>
      <c r="D43" s="10" t="s">
        <v>316</v>
      </c>
      <c r="E43" s="7" t="s">
        <v>28</v>
      </c>
      <c r="F43" s="18">
        <v>0.47848739316239314</v>
      </c>
      <c r="G43" s="11">
        <f>F43*'Прайc лист KTS'!$D$4</f>
        <v>11.962184829059828</v>
      </c>
      <c r="H43" s="11">
        <f t="shared" si="0"/>
        <v>14.354621794871793</v>
      </c>
      <c r="I43" s="7">
        <f>H43</f>
        <v>14.354621794871793</v>
      </c>
    </row>
    <row r="44" spans="1:9" ht="93" customHeight="1">
      <c r="A44" s="8"/>
      <c r="B44" s="9">
        <v>6016855</v>
      </c>
      <c r="C44" s="9" t="s">
        <v>317</v>
      </c>
      <c r="D44" s="10" t="s">
        <v>318</v>
      </c>
      <c r="E44" s="7" t="s">
        <v>129</v>
      </c>
      <c r="F44" s="18">
        <v>0.3022025641025641</v>
      </c>
      <c r="G44" s="11">
        <f>F44*'Прайc лист KTS'!$D$4</f>
        <v>7.555064102564102</v>
      </c>
      <c r="H44" s="11">
        <f t="shared" si="0"/>
        <v>9.066076923076922</v>
      </c>
      <c r="I44" s="7">
        <f>H44</f>
        <v>9.066076923076922</v>
      </c>
    </row>
    <row r="45" spans="1:9" ht="25.5" customHeight="1">
      <c r="A45" s="21"/>
      <c r="B45" s="9">
        <v>6015220</v>
      </c>
      <c r="C45" s="9" t="s">
        <v>319</v>
      </c>
      <c r="D45" s="10" t="s">
        <v>322</v>
      </c>
      <c r="E45" s="7" t="s">
        <v>28</v>
      </c>
      <c r="F45" s="18">
        <v>0.5981538461538461</v>
      </c>
      <c r="G45" s="11">
        <f>F45*'Прайc лист KTS'!$D$4</f>
        <v>14.953846153846154</v>
      </c>
      <c r="H45" s="11">
        <f t="shared" si="0"/>
        <v>17.944615384615386</v>
      </c>
      <c r="I45" s="7">
        <f aca="true" t="shared" si="4" ref="I45:I55">H45</f>
        <v>17.944615384615386</v>
      </c>
    </row>
    <row r="46" spans="1:9" ht="25.5" customHeight="1">
      <c r="A46" s="21"/>
      <c r="B46" s="9">
        <v>6015239</v>
      </c>
      <c r="C46" s="9" t="s">
        <v>320</v>
      </c>
      <c r="D46" s="10" t="s">
        <v>323</v>
      </c>
      <c r="E46" s="7" t="s">
        <v>28</v>
      </c>
      <c r="F46" s="18">
        <v>0.5981538461538461</v>
      </c>
      <c r="G46" s="11">
        <f>F46*'Прайc лист KTS'!$D$4</f>
        <v>14.953846153846154</v>
      </c>
      <c r="H46" s="11">
        <f t="shared" si="0"/>
        <v>17.944615384615386</v>
      </c>
      <c r="I46" s="7">
        <f t="shared" si="4"/>
        <v>17.944615384615386</v>
      </c>
    </row>
    <row r="47" spans="1:9" ht="25.5" customHeight="1">
      <c r="A47" s="21"/>
      <c r="B47" s="9">
        <v>6015247</v>
      </c>
      <c r="C47" s="9" t="s">
        <v>321</v>
      </c>
      <c r="D47" s="10" t="s">
        <v>324</v>
      </c>
      <c r="E47" s="7" t="s">
        <v>28</v>
      </c>
      <c r="F47" s="18">
        <v>0.5981538461538461</v>
      </c>
      <c r="G47" s="11">
        <f>F47*'Прайc лист KTS'!$D$4</f>
        <v>14.953846153846154</v>
      </c>
      <c r="H47" s="11">
        <f t="shared" si="0"/>
        <v>17.944615384615386</v>
      </c>
      <c r="I47" s="7">
        <f t="shared" si="4"/>
        <v>17.944615384615386</v>
      </c>
    </row>
    <row r="48" spans="1:9" ht="78.75" customHeight="1">
      <c r="A48" s="8"/>
      <c r="B48" s="9">
        <v>6006486</v>
      </c>
      <c r="C48" s="9" t="s">
        <v>325</v>
      </c>
      <c r="D48" s="10" t="s">
        <v>326</v>
      </c>
      <c r="E48" s="7" t="s">
        <v>14</v>
      </c>
      <c r="F48" s="18">
        <v>3.3349527272727273</v>
      </c>
      <c r="G48" s="11">
        <f>F48*'Прайc лист KTS'!$D$4</f>
        <v>83.37381818181818</v>
      </c>
      <c r="H48" s="11">
        <f t="shared" si="0"/>
        <v>100.04858181818182</v>
      </c>
      <c r="I48" s="7">
        <f t="shared" si="4"/>
        <v>100.04858181818182</v>
      </c>
    </row>
    <row r="49" spans="1:9" ht="14.25">
      <c r="A49" s="21"/>
      <c r="B49" s="12">
        <v>6015506</v>
      </c>
      <c r="C49" s="13" t="s">
        <v>112</v>
      </c>
      <c r="D49" s="14" t="s">
        <v>119</v>
      </c>
      <c r="E49" s="15" t="s">
        <v>29</v>
      </c>
      <c r="F49" s="18">
        <v>2.5143253333333333</v>
      </c>
      <c r="G49" s="11">
        <f>F49*'Прайc лист KTS'!$D$4</f>
        <v>62.858133333333335</v>
      </c>
      <c r="H49" s="11">
        <f t="shared" si="0"/>
        <v>75.42976</v>
      </c>
      <c r="I49" s="7">
        <f t="shared" si="4"/>
        <v>75.42976</v>
      </c>
    </row>
    <row r="50" spans="1:9" ht="14.25">
      <c r="A50" s="21"/>
      <c r="B50" s="12">
        <v>6015514</v>
      </c>
      <c r="C50" s="13" t="s">
        <v>113</v>
      </c>
      <c r="D50" s="14" t="s">
        <v>120</v>
      </c>
      <c r="E50" s="15" t="s">
        <v>29</v>
      </c>
      <c r="F50" s="18">
        <v>2.5928980000000004</v>
      </c>
      <c r="G50" s="11">
        <f>F50*'Прайc лист KTS'!$D$4</f>
        <v>64.82245</v>
      </c>
      <c r="H50" s="11">
        <f t="shared" si="0"/>
        <v>77.78694</v>
      </c>
      <c r="I50" s="7">
        <f t="shared" si="4"/>
        <v>77.78694</v>
      </c>
    </row>
    <row r="51" spans="1:9" ht="14.25">
      <c r="A51" s="21"/>
      <c r="B51" s="12">
        <v>6015522</v>
      </c>
      <c r="C51" s="13" t="s">
        <v>114</v>
      </c>
      <c r="D51" s="14" t="s">
        <v>121</v>
      </c>
      <c r="E51" s="15" t="s">
        <v>29</v>
      </c>
      <c r="F51" s="18">
        <v>2.9333795555555557</v>
      </c>
      <c r="G51" s="11">
        <f>F51*'Прайc лист KTS'!$D$4</f>
        <v>73.3344888888889</v>
      </c>
      <c r="H51" s="11">
        <f t="shared" si="0"/>
        <v>88.00138666666668</v>
      </c>
      <c r="I51" s="7">
        <f t="shared" si="4"/>
        <v>88.00138666666668</v>
      </c>
    </row>
    <row r="52" spans="1:9" ht="14.25">
      <c r="A52" s="21"/>
      <c r="B52" s="12">
        <v>6015530</v>
      </c>
      <c r="C52" s="13" t="s">
        <v>115</v>
      </c>
      <c r="D52" s="14" t="s">
        <v>123</v>
      </c>
      <c r="E52" s="15" t="s">
        <v>29</v>
      </c>
      <c r="F52" s="18">
        <v>3.561960888888889</v>
      </c>
      <c r="G52" s="11">
        <f>F52*'Прайc лист KTS'!$D$4</f>
        <v>89.04902222222223</v>
      </c>
      <c r="H52" s="11">
        <f t="shared" si="0"/>
        <v>106.85882666666667</v>
      </c>
      <c r="I52" s="7">
        <f t="shared" si="4"/>
        <v>106.85882666666667</v>
      </c>
    </row>
    <row r="53" spans="1:9" ht="14.25">
      <c r="A53" s="21"/>
      <c r="B53" s="12">
        <v>6015549</v>
      </c>
      <c r="C53" s="13" t="s">
        <v>116</v>
      </c>
      <c r="D53" s="14" t="s">
        <v>122</v>
      </c>
      <c r="E53" s="15" t="s">
        <v>29</v>
      </c>
      <c r="F53" s="18">
        <v>4.583405555555556</v>
      </c>
      <c r="G53" s="11">
        <f>F53*'Прайc лист KTS'!$D$4</f>
        <v>114.5851388888889</v>
      </c>
      <c r="H53" s="11">
        <f t="shared" si="0"/>
        <v>137.50216666666668</v>
      </c>
      <c r="I53" s="7">
        <f t="shared" si="4"/>
        <v>137.50216666666668</v>
      </c>
    </row>
    <row r="54" spans="1:9" ht="14.25">
      <c r="A54" s="21"/>
      <c r="B54" s="12">
        <v>6015552</v>
      </c>
      <c r="C54" s="13" t="s">
        <v>117</v>
      </c>
      <c r="D54" s="14" t="s">
        <v>124</v>
      </c>
      <c r="E54" s="15" t="s">
        <v>28</v>
      </c>
      <c r="F54" s="18">
        <v>5.1596051111111105</v>
      </c>
      <c r="G54" s="11">
        <f>F54*'Прайc лист KTS'!$D$4</f>
        <v>128.99012777777776</v>
      </c>
      <c r="H54" s="11">
        <f t="shared" si="0"/>
        <v>154.7881533333333</v>
      </c>
      <c r="I54" s="7">
        <f t="shared" si="4"/>
        <v>154.7881533333333</v>
      </c>
    </row>
    <row r="55" spans="1:9" ht="14.25">
      <c r="A55" s="21"/>
      <c r="B55" s="12">
        <v>6015555</v>
      </c>
      <c r="C55" s="13" t="s">
        <v>118</v>
      </c>
      <c r="D55" s="14" t="s">
        <v>125</v>
      </c>
      <c r="E55" s="15" t="s">
        <v>29</v>
      </c>
      <c r="F55" s="18">
        <v>5.840568222222222</v>
      </c>
      <c r="G55" s="11">
        <f>F55*'Прайc лист KTS'!$D$4</f>
        <v>146.01420555555555</v>
      </c>
      <c r="H55" s="11">
        <f t="shared" si="0"/>
        <v>175.21704666666665</v>
      </c>
      <c r="I55" s="7">
        <f t="shared" si="4"/>
        <v>175.21704666666665</v>
      </c>
    </row>
  </sheetData>
  <sheetProtection/>
  <mergeCells count="11">
    <mergeCell ref="A49:A55"/>
    <mergeCell ref="A1:I1"/>
    <mergeCell ref="A12:I12"/>
    <mergeCell ref="A13:A21"/>
    <mergeCell ref="A33:A40"/>
    <mergeCell ref="A32:I32"/>
    <mergeCell ref="A22:I22"/>
    <mergeCell ref="A23:A31"/>
    <mergeCell ref="A2:I10"/>
    <mergeCell ref="A41:I41"/>
    <mergeCell ref="A45:A47"/>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62"/>
  <sheetViews>
    <sheetView zoomScale="130" zoomScaleNormal="130" zoomScalePageLayoutView="0" workbookViewId="0" topLeftCell="A16">
      <selection activeCell="J4" sqref="J4"/>
    </sheetView>
  </sheetViews>
  <sheetFormatPr defaultColWidth="9.00390625" defaultRowHeight="12.75"/>
  <cols>
    <col min="1" max="1" width="19.625" style="1" customWidth="1"/>
    <col min="2" max="2" width="9.125" style="1" customWidth="1"/>
    <col min="3" max="3" width="13.00390625" style="1" customWidth="1"/>
    <col min="4" max="4" width="48.875" style="1" customWidth="1"/>
    <col min="5" max="5" width="8.00390625" style="1" customWidth="1"/>
    <col min="6" max="7" width="9.125" style="1" customWidth="1"/>
    <col min="8" max="8" width="7.75390625" style="1" customWidth="1"/>
    <col min="9" max="9" width="9.125" style="1" customWidth="1"/>
  </cols>
  <sheetData>
    <row r="1" spans="1:9" ht="12.75">
      <c r="A1" s="22" t="s">
        <v>329</v>
      </c>
      <c r="B1" s="22"/>
      <c r="C1" s="22"/>
      <c r="D1" s="22"/>
      <c r="E1" s="22"/>
      <c r="F1" s="22"/>
      <c r="G1" s="22"/>
      <c r="H1" s="22"/>
      <c r="I1" s="22"/>
    </row>
    <row r="2" spans="1:9" ht="12.75">
      <c r="A2" s="29"/>
      <c r="B2" s="29"/>
      <c r="C2" s="29"/>
      <c r="D2" s="29"/>
      <c r="E2" s="29"/>
      <c r="F2" s="29"/>
      <c r="G2" s="29"/>
      <c r="H2" s="29"/>
      <c r="I2" s="29"/>
    </row>
    <row r="3" spans="1:9" ht="12.75">
      <c r="A3" s="30"/>
      <c r="B3" s="30"/>
      <c r="C3" s="30"/>
      <c r="D3" s="30"/>
      <c r="E3" s="30"/>
      <c r="F3" s="30"/>
      <c r="G3" s="30"/>
      <c r="H3" s="30"/>
      <c r="I3" s="30"/>
    </row>
    <row r="4" spans="1:9" ht="12.75">
      <c r="A4" s="30"/>
      <c r="B4" s="30"/>
      <c r="C4" s="30"/>
      <c r="D4" s="30"/>
      <c r="E4" s="30"/>
      <c r="F4" s="30"/>
      <c r="G4" s="30"/>
      <c r="H4" s="30"/>
      <c r="I4" s="30"/>
    </row>
    <row r="5" spans="1:9" ht="12.75">
      <c r="A5" s="30"/>
      <c r="B5" s="30"/>
      <c r="C5" s="30"/>
      <c r="D5" s="30"/>
      <c r="E5" s="30"/>
      <c r="F5" s="30"/>
      <c r="G5" s="30"/>
      <c r="H5" s="30"/>
      <c r="I5" s="30"/>
    </row>
    <row r="6" spans="1:9" ht="12.75">
      <c r="A6" s="30"/>
      <c r="B6" s="30"/>
      <c r="C6" s="30"/>
      <c r="D6" s="30"/>
      <c r="E6" s="30"/>
      <c r="F6" s="30"/>
      <c r="G6" s="30"/>
      <c r="H6" s="30"/>
      <c r="I6" s="30"/>
    </row>
    <row r="7" spans="1:9" ht="12.75">
      <c r="A7" s="30"/>
      <c r="B7" s="30"/>
      <c r="C7" s="30"/>
      <c r="D7" s="30"/>
      <c r="E7" s="30"/>
      <c r="F7" s="30"/>
      <c r="G7" s="30"/>
      <c r="H7" s="30"/>
      <c r="I7" s="30"/>
    </row>
    <row r="8" spans="1:9" ht="12.75">
      <c r="A8" s="30"/>
      <c r="B8" s="30"/>
      <c r="C8" s="30"/>
      <c r="D8" s="30"/>
      <c r="E8" s="30"/>
      <c r="F8" s="30"/>
      <c r="G8" s="30"/>
      <c r="H8" s="30"/>
      <c r="I8" s="30"/>
    </row>
    <row r="9" spans="1:9" ht="12.75">
      <c r="A9" s="30"/>
      <c r="B9" s="30"/>
      <c r="C9" s="30"/>
      <c r="D9" s="30"/>
      <c r="E9" s="30"/>
      <c r="F9" s="30"/>
      <c r="G9" s="30"/>
      <c r="H9" s="30"/>
      <c r="I9" s="30"/>
    </row>
    <row r="10" spans="1:9" ht="12.75">
      <c r="A10" s="31"/>
      <c r="B10" s="31"/>
      <c r="C10" s="31"/>
      <c r="D10" s="31"/>
      <c r="E10" s="31"/>
      <c r="F10" s="31"/>
      <c r="G10" s="31"/>
      <c r="H10" s="31"/>
      <c r="I10" s="31"/>
    </row>
    <row r="11" spans="1:9" ht="38.25">
      <c r="A11" s="6" t="s">
        <v>4</v>
      </c>
      <c r="B11" s="6" t="s">
        <v>5</v>
      </c>
      <c r="C11" s="6" t="s">
        <v>6</v>
      </c>
      <c r="D11" s="6" t="s">
        <v>7</v>
      </c>
      <c r="E11" s="6" t="s">
        <v>8</v>
      </c>
      <c r="F11" s="6"/>
      <c r="G11" s="6"/>
      <c r="H11" s="6"/>
      <c r="I11" s="6" t="s">
        <v>156</v>
      </c>
    </row>
    <row r="12" spans="1:9" ht="12.75">
      <c r="A12" s="22" t="s">
        <v>330</v>
      </c>
      <c r="B12" s="22"/>
      <c r="C12" s="22"/>
      <c r="D12" s="22"/>
      <c r="E12" s="22"/>
      <c r="F12" s="22"/>
      <c r="G12" s="22"/>
      <c r="H12" s="22"/>
      <c r="I12" s="22"/>
    </row>
    <row r="13" spans="1:9" ht="14.25" customHeight="1">
      <c r="A13" s="21"/>
      <c r="B13" s="9">
        <v>6200508</v>
      </c>
      <c r="C13" s="9" t="s">
        <v>331</v>
      </c>
      <c r="D13" s="10" t="s">
        <v>336</v>
      </c>
      <c r="E13" s="7" t="s">
        <v>293</v>
      </c>
      <c r="F13" s="18">
        <v>8.947384615384616</v>
      </c>
      <c r="G13" s="11">
        <f>F13*'Прайc лист KTS'!$D$4</f>
        <v>223.6846153846154</v>
      </c>
      <c r="H13" s="11">
        <f aca="true" t="shared" si="0" ref="H13:H23">G13*1.2</f>
        <v>268.4215384615385</v>
      </c>
      <c r="I13" s="7">
        <f aca="true" t="shared" si="1" ref="I13:I23">H13</f>
        <v>268.4215384615385</v>
      </c>
    </row>
    <row r="14" spans="1:9" ht="14.25" customHeight="1">
      <c r="A14" s="21"/>
      <c r="B14" s="9">
        <v>6200511</v>
      </c>
      <c r="C14" s="9" t="s">
        <v>332</v>
      </c>
      <c r="D14" s="10" t="s">
        <v>337</v>
      </c>
      <c r="E14" s="7" t="s">
        <v>293</v>
      </c>
      <c r="F14" s="18">
        <v>9.271384615384619</v>
      </c>
      <c r="G14" s="11">
        <f>F14*'Прайc лист KTS'!$D$4</f>
        <v>231.78461538461548</v>
      </c>
      <c r="H14" s="11">
        <f t="shared" si="0"/>
        <v>278.1415384615386</v>
      </c>
      <c r="I14" s="7">
        <f t="shared" si="1"/>
        <v>278.1415384615386</v>
      </c>
    </row>
    <row r="15" spans="1:9" ht="14.25" customHeight="1">
      <c r="A15" s="21"/>
      <c r="B15" s="9">
        <v>6200514</v>
      </c>
      <c r="C15" s="9" t="s">
        <v>333</v>
      </c>
      <c r="D15" s="10" t="s">
        <v>338</v>
      </c>
      <c r="E15" s="7" t="s">
        <v>293</v>
      </c>
      <c r="F15" s="18">
        <v>9.670153846153848</v>
      </c>
      <c r="G15" s="11">
        <f>F15*'Прайc лист KTS'!$D$4</f>
        <v>241.7538461538462</v>
      </c>
      <c r="H15" s="11">
        <f t="shared" si="0"/>
        <v>290.10461538461544</v>
      </c>
      <c r="I15" s="7">
        <f t="shared" si="1"/>
        <v>290.10461538461544</v>
      </c>
    </row>
    <row r="16" spans="1:9" ht="14.25" customHeight="1">
      <c r="A16" s="21"/>
      <c r="B16" s="9">
        <v>6200517</v>
      </c>
      <c r="C16" s="9" t="s">
        <v>334</v>
      </c>
      <c r="D16" s="10" t="s">
        <v>339</v>
      </c>
      <c r="E16" s="7" t="s">
        <v>293</v>
      </c>
      <c r="F16" s="18">
        <v>10.467692307692309</v>
      </c>
      <c r="G16" s="11">
        <f>F16*'Прайc лист KTS'!$D$4</f>
        <v>261.69230769230774</v>
      </c>
      <c r="H16" s="11">
        <f t="shared" si="0"/>
        <v>314.0307692307693</v>
      </c>
      <c r="I16" s="7">
        <f t="shared" si="1"/>
        <v>314.0307692307693</v>
      </c>
    </row>
    <row r="17" spans="1:9" ht="14.25" customHeight="1">
      <c r="A17" s="21"/>
      <c r="B17" s="9">
        <v>6200520</v>
      </c>
      <c r="C17" s="9" t="s">
        <v>335</v>
      </c>
      <c r="D17" s="10" t="s">
        <v>340</v>
      </c>
      <c r="E17" s="7" t="s">
        <v>293</v>
      </c>
      <c r="F17" s="18">
        <v>11.065846153846156</v>
      </c>
      <c r="G17" s="11">
        <f>F17*'Прайc лист KTS'!$D$4</f>
        <v>276.6461538461539</v>
      </c>
      <c r="H17" s="11">
        <f t="shared" si="0"/>
        <v>331.97538461538466</v>
      </c>
      <c r="I17" s="7">
        <f t="shared" si="1"/>
        <v>331.97538461538466</v>
      </c>
    </row>
    <row r="18" spans="1:9" ht="12.75">
      <c r="A18" s="22" t="s">
        <v>341</v>
      </c>
      <c r="B18" s="22"/>
      <c r="C18" s="22"/>
      <c r="D18" s="22"/>
      <c r="E18" s="22"/>
      <c r="F18" s="22"/>
      <c r="G18" s="22"/>
      <c r="H18" s="22"/>
      <c r="I18" s="22"/>
    </row>
    <row r="19" spans="1:9" ht="14.25">
      <c r="A19" s="21"/>
      <c r="B19" s="9">
        <v>6208506</v>
      </c>
      <c r="C19" s="9" t="s">
        <v>342</v>
      </c>
      <c r="D19" s="10" t="s">
        <v>347</v>
      </c>
      <c r="E19" s="7" t="s">
        <v>293</v>
      </c>
      <c r="F19" s="18">
        <v>9.919384615384615</v>
      </c>
      <c r="G19" s="11">
        <f>F19*'Прайc лист KTS'!$D$4</f>
        <v>247.98461538461538</v>
      </c>
      <c r="H19" s="11">
        <f t="shared" si="0"/>
        <v>297.58153846153846</v>
      </c>
      <c r="I19" s="7">
        <f t="shared" si="1"/>
        <v>297.58153846153846</v>
      </c>
    </row>
    <row r="20" spans="1:9" ht="14.25">
      <c r="A20" s="21"/>
      <c r="B20" s="9">
        <v>6208509</v>
      </c>
      <c r="C20" s="9" t="s">
        <v>343</v>
      </c>
      <c r="D20" s="10" t="s">
        <v>348</v>
      </c>
      <c r="E20" s="7" t="s">
        <v>293</v>
      </c>
      <c r="F20" s="18">
        <v>10.368000000000002</v>
      </c>
      <c r="G20" s="11">
        <f>F20*'Прайc лист KTS'!$D$4</f>
        <v>259.20000000000005</v>
      </c>
      <c r="H20" s="11">
        <f t="shared" si="0"/>
        <v>311.04</v>
      </c>
      <c r="I20" s="7">
        <f t="shared" si="1"/>
        <v>311.04</v>
      </c>
    </row>
    <row r="21" spans="1:9" ht="14.25">
      <c r="A21" s="21"/>
      <c r="B21" s="9">
        <v>6208512</v>
      </c>
      <c r="C21" s="9" t="s">
        <v>344</v>
      </c>
      <c r="D21" s="10" t="s">
        <v>349</v>
      </c>
      <c r="E21" s="7" t="s">
        <v>293</v>
      </c>
      <c r="F21" s="18">
        <v>10.816615384615385</v>
      </c>
      <c r="G21" s="11">
        <f>F21*'Прайc лист KTS'!$D$4</f>
        <v>270.41538461538465</v>
      </c>
      <c r="H21" s="11">
        <f t="shared" si="0"/>
        <v>324.4984615384616</v>
      </c>
      <c r="I21" s="7">
        <f t="shared" si="1"/>
        <v>324.4984615384616</v>
      </c>
    </row>
    <row r="22" spans="1:9" ht="14.25">
      <c r="A22" s="21"/>
      <c r="B22" s="9">
        <v>6208515</v>
      </c>
      <c r="C22" s="9" t="s">
        <v>345</v>
      </c>
      <c r="D22" s="10" t="s">
        <v>350</v>
      </c>
      <c r="E22" s="7" t="s">
        <v>293</v>
      </c>
      <c r="F22" s="18">
        <v>11.68892307692308</v>
      </c>
      <c r="G22" s="11">
        <f>F22*'Прайc лист KTS'!$D$4</f>
        <v>292.22307692307703</v>
      </c>
      <c r="H22" s="11">
        <f t="shared" si="0"/>
        <v>350.66769230769245</v>
      </c>
      <c r="I22" s="7">
        <f t="shared" si="1"/>
        <v>350.66769230769245</v>
      </c>
    </row>
    <row r="23" spans="1:9" ht="14.25">
      <c r="A23" s="21"/>
      <c r="B23" s="9">
        <v>6208518</v>
      </c>
      <c r="C23" s="9" t="s">
        <v>346</v>
      </c>
      <c r="D23" s="10" t="s">
        <v>351</v>
      </c>
      <c r="E23" s="7" t="s">
        <v>293</v>
      </c>
      <c r="F23" s="18">
        <v>11.988</v>
      </c>
      <c r="G23" s="11">
        <f>F23*'Прайc лист KTS'!$D$4</f>
        <v>299.7</v>
      </c>
      <c r="H23" s="11">
        <f t="shared" si="0"/>
        <v>359.64</v>
      </c>
      <c r="I23" s="7">
        <f t="shared" si="1"/>
        <v>359.64</v>
      </c>
    </row>
    <row r="24" spans="1:9" ht="12.75">
      <c r="A24" s="22" t="s">
        <v>352</v>
      </c>
      <c r="B24" s="22"/>
      <c r="C24" s="22"/>
      <c r="D24" s="22"/>
      <c r="E24" s="22"/>
      <c r="F24" s="22"/>
      <c r="G24" s="22"/>
      <c r="H24" s="22"/>
      <c r="I24" s="22"/>
    </row>
    <row r="25" spans="1:9" ht="25.5">
      <c r="A25" s="21"/>
      <c r="B25" s="9">
        <v>6052207</v>
      </c>
      <c r="C25" s="9" t="s">
        <v>169</v>
      </c>
      <c r="D25" s="10" t="s">
        <v>180</v>
      </c>
      <c r="E25" s="7" t="s">
        <v>148</v>
      </c>
      <c r="F25" s="18">
        <v>7.90763376068376</v>
      </c>
      <c r="G25" s="11">
        <f>F25*'Прайc лист KTS'!$D$4</f>
        <v>197.690844017094</v>
      </c>
      <c r="H25" s="11">
        <f aca="true" t="shared" si="2" ref="H25:H62">G25*1.2</f>
        <v>237.2290128205128</v>
      </c>
      <c r="I25" s="7">
        <f aca="true" t="shared" si="3" ref="I25:I62">H25</f>
        <v>237.2290128205128</v>
      </c>
    </row>
    <row r="26" spans="1:9" ht="25.5">
      <c r="A26" s="21"/>
      <c r="B26" s="9">
        <v>6052304</v>
      </c>
      <c r="C26" s="9" t="s">
        <v>170</v>
      </c>
      <c r="D26" s="10" t="s">
        <v>181</v>
      </c>
      <c r="E26" s="7" t="s">
        <v>148</v>
      </c>
      <c r="F26" s="18">
        <v>7.868153514038459</v>
      </c>
      <c r="G26" s="11">
        <f>F26*'Прайc лист KTS'!$D$4</f>
        <v>196.7038378509615</v>
      </c>
      <c r="H26" s="11">
        <f t="shared" si="2"/>
        <v>236.0446054211538</v>
      </c>
      <c r="I26" s="7">
        <f t="shared" si="3"/>
        <v>236.0446054211538</v>
      </c>
    </row>
    <row r="27" spans="1:9" ht="25.5">
      <c r="A27" s="21"/>
      <c r="B27" s="9">
        <v>6052401</v>
      </c>
      <c r="C27" s="9" t="s">
        <v>171</v>
      </c>
      <c r="D27" s="10" t="s">
        <v>182</v>
      </c>
      <c r="E27" s="7" t="s">
        <v>148</v>
      </c>
      <c r="F27" s="18">
        <v>13.12062799145299</v>
      </c>
      <c r="G27" s="11">
        <f>F27*'Прайc лист KTS'!$D$4</f>
        <v>328.0156997863247</v>
      </c>
      <c r="H27" s="11">
        <f t="shared" si="2"/>
        <v>393.61883974358966</v>
      </c>
      <c r="I27" s="7">
        <f t="shared" si="3"/>
        <v>393.61883974358966</v>
      </c>
    </row>
    <row r="28" spans="1:9" ht="25.5">
      <c r="A28" s="21"/>
      <c r="B28" s="9">
        <v>6052509</v>
      </c>
      <c r="C28" s="9" t="s">
        <v>172</v>
      </c>
      <c r="D28" s="10" t="s">
        <v>178</v>
      </c>
      <c r="E28" s="7" t="s">
        <v>148</v>
      </c>
      <c r="F28" s="18">
        <v>19.5</v>
      </c>
      <c r="G28" s="11">
        <f>F28*'Прайc лист KTS'!$D$4</f>
        <v>487.5</v>
      </c>
      <c r="H28" s="11">
        <f t="shared" si="2"/>
        <v>585</v>
      </c>
      <c r="I28" s="7">
        <f t="shared" si="3"/>
        <v>585</v>
      </c>
    </row>
    <row r="29" spans="1:9" ht="25.5">
      <c r="A29" s="21"/>
      <c r="B29" s="9">
        <v>6052606</v>
      </c>
      <c r="C29" s="9" t="s">
        <v>173</v>
      </c>
      <c r="D29" s="10" t="s">
        <v>179</v>
      </c>
      <c r="E29" s="7" t="s">
        <v>148</v>
      </c>
      <c r="F29" s="18">
        <v>24.805793803418798</v>
      </c>
      <c r="G29" s="11">
        <f>F29*'Прайc лист KTS'!$D$4</f>
        <v>620.1448450854699</v>
      </c>
      <c r="H29" s="11">
        <f t="shared" si="2"/>
        <v>744.1738141025638</v>
      </c>
      <c r="I29" s="7">
        <f t="shared" si="3"/>
        <v>744.1738141025638</v>
      </c>
    </row>
    <row r="30" spans="1:9" ht="12.75">
      <c r="A30" s="22" t="s">
        <v>353</v>
      </c>
      <c r="B30" s="22"/>
      <c r="C30" s="22"/>
      <c r="D30" s="22"/>
      <c r="E30" s="22"/>
      <c r="F30" s="22"/>
      <c r="G30" s="22"/>
      <c r="H30" s="22"/>
      <c r="I30" s="22"/>
    </row>
    <row r="31" spans="1:9" ht="14.25">
      <c r="A31" s="27"/>
      <c r="B31" s="9">
        <v>6203027</v>
      </c>
      <c r="C31" s="9" t="s">
        <v>354</v>
      </c>
      <c r="D31" s="10" t="s">
        <v>359</v>
      </c>
      <c r="E31" s="7" t="s">
        <v>88</v>
      </c>
      <c r="F31" s="18">
        <v>41.53810495176848</v>
      </c>
      <c r="G31" s="11">
        <f>F31*'Прайc лист KTS'!$D$4</f>
        <v>1038.452623794212</v>
      </c>
      <c r="H31" s="11">
        <f t="shared" si="2"/>
        <v>1246.1431485530545</v>
      </c>
      <c r="I31" s="7">
        <f t="shared" si="3"/>
        <v>1246.1431485530545</v>
      </c>
    </row>
    <row r="32" spans="1:9" ht="14.25">
      <c r="A32" s="28"/>
      <c r="B32" s="9">
        <v>6203035</v>
      </c>
      <c r="C32" s="9" t="s">
        <v>355</v>
      </c>
      <c r="D32" s="10" t="s">
        <v>360</v>
      </c>
      <c r="E32" s="7" t="s">
        <v>88</v>
      </c>
      <c r="F32" s="18">
        <v>46.23992835820896</v>
      </c>
      <c r="G32" s="11">
        <f>F32*'Прайc лист KTS'!$D$4</f>
        <v>1155.9982089552238</v>
      </c>
      <c r="H32" s="11">
        <f t="shared" si="2"/>
        <v>1387.1978507462686</v>
      </c>
      <c r="I32" s="7">
        <f t="shared" si="3"/>
        <v>1387.1978507462686</v>
      </c>
    </row>
    <row r="33" spans="1:9" ht="14.25">
      <c r="A33" s="28"/>
      <c r="B33" s="9">
        <v>6203043</v>
      </c>
      <c r="C33" s="9" t="s">
        <v>356</v>
      </c>
      <c r="D33" s="10" t="s">
        <v>361</v>
      </c>
      <c r="E33" s="7" t="s">
        <v>88</v>
      </c>
      <c r="F33" s="18">
        <v>50.94967920353982</v>
      </c>
      <c r="G33" s="11">
        <f>F33*'Прайc лист KTS'!$D$4</f>
        <v>1273.7419800884957</v>
      </c>
      <c r="H33" s="11">
        <f t="shared" si="2"/>
        <v>1528.4903761061948</v>
      </c>
      <c r="I33" s="7">
        <f t="shared" si="3"/>
        <v>1528.4903761061948</v>
      </c>
    </row>
    <row r="34" spans="1:9" ht="14.25">
      <c r="A34" s="28"/>
      <c r="B34" s="9">
        <v>6203051</v>
      </c>
      <c r="C34" s="9" t="s">
        <v>357</v>
      </c>
      <c r="D34" s="10" t="s">
        <v>362</v>
      </c>
      <c r="E34" s="7" t="s">
        <v>88</v>
      </c>
      <c r="F34" s="18">
        <v>55.61155139240506</v>
      </c>
      <c r="G34" s="11">
        <f>F34*'Прайc лист KTS'!$D$4</f>
        <v>1390.2887848101266</v>
      </c>
      <c r="H34" s="11">
        <f t="shared" si="2"/>
        <v>1668.3465417721518</v>
      </c>
      <c r="I34" s="7">
        <f t="shared" si="3"/>
        <v>1668.3465417721518</v>
      </c>
    </row>
    <row r="35" spans="1:9" ht="14.25">
      <c r="A35" s="20"/>
      <c r="B35" s="9">
        <v>6203078</v>
      </c>
      <c r="C35" s="9" t="s">
        <v>358</v>
      </c>
      <c r="D35" s="10" t="s">
        <v>363</v>
      </c>
      <c r="E35" s="7" t="s">
        <v>88</v>
      </c>
      <c r="F35" s="18">
        <v>60.28618331002331</v>
      </c>
      <c r="G35" s="11">
        <f>F35*'Прайc лист KTS'!$D$4</f>
        <v>1507.1545827505827</v>
      </c>
      <c r="H35" s="11">
        <f t="shared" si="2"/>
        <v>1808.5854993006992</v>
      </c>
      <c r="I35" s="7">
        <f t="shared" si="3"/>
        <v>1808.5854993006992</v>
      </c>
    </row>
    <row r="36" spans="1:9" ht="12.75">
      <c r="A36" s="22" t="s">
        <v>364</v>
      </c>
      <c r="B36" s="22"/>
      <c r="C36" s="22"/>
      <c r="D36" s="22"/>
      <c r="E36" s="22"/>
      <c r="F36" s="22"/>
      <c r="G36" s="22"/>
      <c r="H36" s="22"/>
      <c r="I36" s="22"/>
    </row>
    <row r="37" spans="1:9" ht="14.25">
      <c r="A37" s="21"/>
      <c r="B37" s="9">
        <v>6211038</v>
      </c>
      <c r="C37" s="9" t="s">
        <v>365</v>
      </c>
      <c r="D37" s="10" t="s">
        <v>371</v>
      </c>
      <c r="E37" s="7" t="s">
        <v>88</v>
      </c>
      <c r="F37" s="18">
        <v>45.56182283987915</v>
      </c>
      <c r="G37" s="11">
        <f>F37*'Прайc лист KTS'!$D$4</f>
        <v>1139.0455709969788</v>
      </c>
      <c r="H37" s="11">
        <f t="shared" si="2"/>
        <v>1366.8546851963745</v>
      </c>
      <c r="I37" s="7">
        <f t="shared" si="3"/>
        <v>1366.8546851963745</v>
      </c>
    </row>
    <row r="38" spans="1:9" ht="14.25">
      <c r="A38" s="21"/>
      <c r="B38" s="9">
        <v>6211046</v>
      </c>
      <c r="C38" s="9" t="s">
        <v>366</v>
      </c>
      <c r="D38" s="10" t="s">
        <v>372</v>
      </c>
      <c r="E38" s="7" t="s">
        <v>88</v>
      </c>
      <c r="F38" s="18">
        <v>50.092608000000006</v>
      </c>
      <c r="G38" s="11">
        <f>F38*'Прайc лист KTS'!$D$4</f>
        <v>1252.3152000000002</v>
      </c>
      <c r="H38" s="11">
        <f t="shared" si="2"/>
        <v>1502.7782400000003</v>
      </c>
      <c r="I38" s="7">
        <f t="shared" si="3"/>
        <v>1502.7782400000003</v>
      </c>
    </row>
    <row r="39" spans="1:9" ht="14.25">
      <c r="A39" s="21"/>
      <c r="B39" s="9">
        <v>6211054</v>
      </c>
      <c r="C39" s="9" t="s">
        <v>367</v>
      </c>
      <c r="D39" s="10" t="s">
        <v>373</v>
      </c>
      <c r="E39" s="7" t="s">
        <v>88</v>
      </c>
      <c r="F39" s="18">
        <v>54.611382349726775</v>
      </c>
      <c r="G39" s="11">
        <f>F39*'Прайc лист KTS'!$D$4</f>
        <v>1365.2845587431693</v>
      </c>
      <c r="H39" s="11">
        <f t="shared" si="2"/>
        <v>1638.3414704918032</v>
      </c>
      <c r="I39" s="7">
        <f t="shared" si="3"/>
        <v>1638.3414704918032</v>
      </c>
    </row>
    <row r="40" spans="1:9" ht="14.25">
      <c r="A40" s="21"/>
      <c r="B40" s="9">
        <v>6211062</v>
      </c>
      <c r="C40" s="9" t="s">
        <v>368</v>
      </c>
      <c r="D40" s="10" t="s">
        <v>374</v>
      </c>
      <c r="E40" s="7" t="s">
        <v>88</v>
      </c>
      <c r="F40" s="18">
        <v>59.09174562682217</v>
      </c>
      <c r="G40" s="11">
        <f>F40*'Прайc лист KTS'!$D$4</f>
        <v>1477.2936406705542</v>
      </c>
      <c r="H40" s="11">
        <f t="shared" si="2"/>
        <v>1772.752368804665</v>
      </c>
      <c r="I40" s="7">
        <f t="shared" si="3"/>
        <v>1772.752368804665</v>
      </c>
    </row>
    <row r="41" spans="1:9" ht="14.25">
      <c r="A41" s="21"/>
      <c r="B41" s="9">
        <v>6211070</v>
      </c>
      <c r="C41" s="9" t="s">
        <v>369</v>
      </c>
      <c r="D41" s="10" t="s">
        <v>370</v>
      </c>
      <c r="E41" s="7" t="s">
        <v>88</v>
      </c>
      <c r="F41" s="18">
        <v>63.6906369485294</v>
      </c>
      <c r="G41" s="11">
        <f>F41*'Прайc лист KTS'!$D$4</f>
        <v>1592.265923713235</v>
      </c>
      <c r="H41" s="11">
        <f t="shared" si="2"/>
        <v>1910.719108455882</v>
      </c>
      <c r="I41" s="7">
        <f t="shared" si="3"/>
        <v>1910.719108455882</v>
      </c>
    </row>
    <row r="42" spans="1:9" ht="12.75">
      <c r="A42" s="22" t="s">
        <v>385</v>
      </c>
      <c r="B42" s="22"/>
      <c r="C42" s="22"/>
      <c r="D42" s="22"/>
      <c r="E42" s="22"/>
      <c r="F42" s="22"/>
      <c r="G42" s="22"/>
      <c r="H42" s="22"/>
      <c r="I42" s="22"/>
    </row>
    <row r="43" spans="1:9" ht="14.25">
      <c r="A43" s="21"/>
      <c r="B43" s="9">
        <v>6213529</v>
      </c>
      <c r="C43" s="9" t="s">
        <v>375</v>
      </c>
      <c r="D43" s="10" t="s">
        <v>380</v>
      </c>
      <c r="E43" s="7" t="s">
        <v>88</v>
      </c>
      <c r="F43" s="18">
        <v>118.99822091310749</v>
      </c>
      <c r="G43" s="11">
        <f>F43*'Прайc лист KTS'!$D$4</f>
        <v>2974.955522827687</v>
      </c>
      <c r="H43" s="11">
        <f t="shared" si="2"/>
        <v>3569.9466273932244</v>
      </c>
      <c r="I43" s="7">
        <f t="shared" si="3"/>
        <v>3569.9466273932244</v>
      </c>
    </row>
    <row r="44" spans="1:9" ht="14.25">
      <c r="A44" s="21"/>
      <c r="B44" s="9">
        <v>6213537</v>
      </c>
      <c r="C44" s="9" t="s">
        <v>376</v>
      </c>
      <c r="D44" s="10" t="s">
        <v>381</v>
      </c>
      <c r="E44" s="7" t="s">
        <v>88</v>
      </c>
      <c r="F44" s="18">
        <v>127.34380681553847</v>
      </c>
      <c r="G44" s="11">
        <f>F44*'Прайc лист KTS'!$D$4</f>
        <v>3183.5951703884616</v>
      </c>
      <c r="H44" s="11">
        <f t="shared" si="2"/>
        <v>3820.3142044661536</v>
      </c>
      <c r="I44" s="7">
        <f t="shared" si="3"/>
        <v>3820.3142044661536</v>
      </c>
    </row>
    <row r="45" spans="1:9" ht="14.25">
      <c r="A45" s="21"/>
      <c r="B45" s="9">
        <v>6213545</v>
      </c>
      <c r="C45" s="9" t="s">
        <v>377</v>
      </c>
      <c r="D45" s="10" t="s">
        <v>382</v>
      </c>
      <c r="E45" s="7" t="s">
        <v>88</v>
      </c>
      <c r="F45" s="18">
        <v>131.33724070872947</v>
      </c>
      <c r="G45" s="11">
        <f>F45*'Прайc лист KTS'!$D$4</f>
        <v>3283.4310177182365</v>
      </c>
      <c r="H45" s="11">
        <f t="shared" si="2"/>
        <v>3940.1172212618835</v>
      </c>
      <c r="I45" s="7">
        <f t="shared" si="3"/>
        <v>3940.1172212618835</v>
      </c>
    </row>
    <row r="46" spans="1:9" ht="14.25">
      <c r="A46" s="21"/>
      <c r="B46" s="9">
        <v>6213553</v>
      </c>
      <c r="C46" s="9" t="s">
        <v>378</v>
      </c>
      <c r="D46" s="10" t="s">
        <v>383</v>
      </c>
      <c r="E46" s="7" t="s">
        <v>88</v>
      </c>
      <c r="F46" s="18">
        <v>135.65297728983688</v>
      </c>
      <c r="G46" s="11">
        <f>F46*'Прайc лист KTS'!$D$4</f>
        <v>3391.3244322459223</v>
      </c>
      <c r="H46" s="11">
        <f t="shared" si="2"/>
        <v>4069.5893186951066</v>
      </c>
      <c r="I46" s="7">
        <f t="shared" si="3"/>
        <v>4069.5893186951066</v>
      </c>
    </row>
    <row r="47" spans="1:9" ht="14.25">
      <c r="A47" s="21"/>
      <c r="B47" s="9">
        <v>6213561</v>
      </c>
      <c r="C47" s="9" t="s">
        <v>379</v>
      </c>
      <c r="D47" s="10" t="s">
        <v>384</v>
      </c>
      <c r="E47" s="7" t="s">
        <v>88</v>
      </c>
      <c r="F47" s="18">
        <v>141.0938435840708</v>
      </c>
      <c r="G47" s="11">
        <f>F47*'Прайc лист KTS'!$D$4</f>
        <v>3527.3460896017705</v>
      </c>
      <c r="H47" s="11">
        <f t="shared" si="2"/>
        <v>4232.815307522124</v>
      </c>
      <c r="I47" s="7">
        <f t="shared" si="3"/>
        <v>4232.815307522124</v>
      </c>
    </row>
    <row r="48" spans="1:9" ht="12.75">
      <c r="A48" s="22" t="s">
        <v>386</v>
      </c>
      <c r="B48" s="22"/>
      <c r="C48" s="22"/>
      <c r="D48" s="22"/>
      <c r="E48" s="22"/>
      <c r="F48" s="22"/>
      <c r="G48" s="22"/>
      <c r="H48" s="22"/>
      <c r="I48" s="22"/>
    </row>
    <row r="49" spans="1:9" ht="14.25">
      <c r="A49" s="21"/>
      <c r="B49" s="9">
        <v>6213022</v>
      </c>
      <c r="C49" s="9" t="s">
        <v>387</v>
      </c>
      <c r="D49" s="10" t="s">
        <v>392</v>
      </c>
      <c r="E49" s="7" t="s">
        <v>88</v>
      </c>
      <c r="F49" s="18">
        <v>81.07764583184259</v>
      </c>
      <c r="G49" s="11">
        <f>F49*'Прайc лист KTS'!$D$4</f>
        <v>2026.9411457960648</v>
      </c>
      <c r="H49" s="11">
        <f t="shared" si="2"/>
        <v>2432.3293749552777</v>
      </c>
      <c r="I49" s="7">
        <f t="shared" si="3"/>
        <v>2432.3293749552777</v>
      </c>
    </row>
    <row r="50" spans="1:9" ht="14.25">
      <c r="A50" s="21"/>
      <c r="B50" s="9">
        <v>6213030</v>
      </c>
      <c r="C50" s="9" t="s">
        <v>388</v>
      </c>
      <c r="D50" s="10" t="s">
        <v>393</v>
      </c>
      <c r="E50" s="7" t="s">
        <v>88</v>
      </c>
      <c r="F50" s="18">
        <v>81.68781607079646</v>
      </c>
      <c r="G50" s="11">
        <f>F50*'Прайc лист KTS'!$D$4</f>
        <v>2042.1954017699115</v>
      </c>
      <c r="H50" s="11">
        <f t="shared" si="2"/>
        <v>2450.6344821238936</v>
      </c>
      <c r="I50" s="7">
        <f t="shared" si="3"/>
        <v>2450.6344821238936</v>
      </c>
    </row>
    <row r="51" spans="1:9" ht="14.25">
      <c r="A51" s="21"/>
      <c r="B51" s="9">
        <v>6213049</v>
      </c>
      <c r="C51" s="9" t="s">
        <v>389</v>
      </c>
      <c r="D51" s="10" t="s">
        <v>394</v>
      </c>
      <c r="E51" s="7" t="s">
        <v>88</v>
      </c>
      <c r="F51" s="18">
        <v>82.40774921630094</v>
      </c>
      <c r="G51" s="11">
        <f>F51*'Прайc лист KTS'!$D$4</f>
        <v>2060.1937304075236</v>
      </c>
      <c r="H51" s="11">
        <f t="shared" si="2"/>
        <v>2472.232476489028</v>
      </c>
      <c r="I51" s="7">
        <f t="shared" si="3"/>
        <v>2472.232476489028</v>
      </c>
    </row>
    <row r="52" spans="1:9" ht="14.25">
      <c r="A52" s="21"/>
      <c r="B52" s="9">
        <v>6213057</v>
      </c>
      <c r="C52" s="9" t="s">
        <v>390</v>
      </c>
      <c r="D52" s="10" t="s">
        <v>395</v>
      </c>
      <c r="E52" s="7" t="s">
        <v>88</v>
      </c>
      <c r="F52" s="18">
        <v>83.4568950253807</v>
      </c>
      <c r="G52" s="11">
        <f>F52*'Прайc лист KTS'!$D$4</f>
        <v>2086.4223756345177</v>
      </c>
      <c r="H52" s="11">
        <f t="shared" si="2"/>
        <v>2503.7068507614213</v>
      </c>
      <c r="I52" s="7">
        <f t="shared" si="3"/>
        <v>2503.7068507614213</v>
      </c>
    </row>
    <row r="53" spans="1:9" ht="14.25">
      <c r="A53" s="21"/>
      <c r="B53" s="9">
        <v>6213065</v>
      </c>
      <c r="C53" s="9" t="s">
        <v>391</v>
      </c>
      <c r="D53" s="10" t="s">
        <v>396</v>
      </c>
      <c r="E53" s="7" t="s">
        <v>88</v>
      </c>
      <c r="F53" s="18">
        <v>84.9122714524207</v>
      </c>
      <c r="G53" s="11">
        <f>F53*'Прайc лист KTS'!$D$4</f>
        <v>2122.8067863105175</v>
      </c>
      <c r="H53" s="11">
        <f t="shared" si="2"/>
        <v>2547.3681435726207</v>
      </c>
      <c r="I53" s="7">
        <f t="shared" si="3"/>
        <v>2547.3681435726207</v>
      </c>
    </row>
    <row r="54" spans="1:9" ht="12.75">
      <c r="A54" s="22" t="s">
        <v>183</v>
      </c>
      <c r="B54" s="22"/>
      <c r="C54" s="22"/>
      <c r="D54" s="22"/>
      <c r="E54" s="22"/>
      <c r="F54" s="22"/>
      <c r="G54" s="22"/>
      <c r="H54" s="22"/>
      <c r="I54" s="22"/>
    </row>
    <row r="55" spans="1:9" ht="33.75" customHeight="1">
      <c r="A55" s="21"/>
      <c r="B55" s="9">
        <v>6200832</v>
      </c>
      <c r="C55" s="9" t="s">
        <v>397</v>
      </c>
      <c r="D55" s="10" t="s">
        <v>399</v>
      </c>
      <c r="E55" s="7" t="s">
        <v>29</v>
      </c>
      <c r="F55" s="18">
        <v>1.3707692307692312</v>
      </c>
      <c r="G55" s="11">
        <f>F55*'Прайc лист KTS'!$D$4</f>
        <v>34.26923076923078</v>
      </c>
      <c r="H55" s="11">
        <f t="shared" si="2"/>
        <v>41.12307692307694</v>
      </c>
      <c r="I55" s="7">
        <f t="shared" si="3"/>
        <v>41.12307692307694</v>
      </c>
    </row>
    <row r="56" spans="1:9" ht="33.75" customHeight="1">
      <c r="A56" s="21"/>
      <c r="B56" s="9">
        <v>6208840</v>
      </c>
      <c r="C56" s="9" t="s">
        <v>398</v>
      </c>
      <c r="D56" s="10" t="s">
        <v>404</v>
      </c>
      <c r="E56" s="7" t="s">
        <v>29</v>
      </c>
      <c r="F56" s="18">
        <v>1.3850950854700856</v>
      </c>
      <c r="G56" s="11">
        <f>F56*'Прайc лист KTS'!$D$4</f>
        <v>34.62737713675214</v>
      </c>
      <c r="H56" s="11">
        <f t="shared" si="2"/>
        <v>41.552852564102565</v>
      </c>
      <c r="I56" s="7">
        <f t="shared" si="3"/>
        <v>41.552852564102565</v>
      </c>
    </row>
    <row r="57" spans="1:9" ht="33.75" customHeight="1">
      <c r="A57" s="21"/>
      <c r="B57" s="9">
        <v>6200926</v>
      </c>
      <c r="C57" s="9" t="s">
        <v>400</v>
      </c>
      <c r="D57" s="10" t="s">
        <v>401</v>
      </c>
      <c r="E57" s="7" t="s">
        <v>29</v>
      </c>
      <c r="F57" s="18">
        <v>4.3905387283237</v>
      </c>
      <c r="G57" s="11">
        <f>F57*'Прайc лист KTS'!$D$4</f>
        <v>109.7634682080925</v>
      </c>
      <c r="H57" s="11">
        <f t="shared" si="2"/>
        <v>131.716161849711</v>
      </c>
      <c r="I57" s="7">
        <f t="shared" si="3"/>
        <v>131.716161849711</v>
      </c>
    </row>
    <row r="58" spans="1:9" ht="33.75" customHeight="1">
      <c r="A58" s="21"/>
      <c r="B58" s="9">
        <v>6208941</v>
      </c>
      <c r="C58" s="9" t="s">
        <v>402</v>
      </c>
      <c r="D58" s="10" t="s">
        <v>403</v>
      </c>
      <c r="E58" s="7" t="s">
        <v>29</v>
      </c>
      <c r="F58" s="18">
        <v>4.432304273504274</v>
      </c>
      <c r="G58" s="11">
        <f>F58*'Прайc лист KTS'!$D$4</f>
        <v>110.80760683760684</v>
      </c>
      <c r="H58" s="11">
        <f t="shared" si="2"/>
        <v>132.96912820512821</v>
      </c>
      <c r="I58" s="7">
        <f t="shared" si="3"/>
        <v>132.96912820512821</v>
      </c>
    </row>
    <row r="59" spans="1:9" ht="34.5" customHeight="1">
      <c r="A59" s="21"/>
      <c r="B59" s="9">
        <v>6200882</v>
      </c>
      <c r="C59" s="9" t="s">
        <v>405</v>
      </c>
      <c r="D59" s="10" t="s">
        <v>407</v>
      </c>
      <c r="E59" s="7" t="s">
        <v>29</v>
      </c>
      <c r="F59" s="18">
        <v>1.62</v>
      </c>
      <c r="G59" s="11">
        <f>F59*'Прайc лист KTS'!$D$4</f>
        <v>40.5</v>
      </c>
      <c r="H59" s="11">
        <f t="shared" si="2"/>
        <v>48.6</v>
      </c>
      <c r="I59" s="7">
        <f t="shared" si="3"/>
        <v>48.6</v>
      </c>
    </row>
    <row r="60" spans="1:9" ht="34.5" customHeight="1">
      <c r="A60" s="21"/>
      <c r="B60" s="9">
        <v>6208895</v>
      </c>
      <c r="C60" s="9" t="s">
        <v>406</v>
      </c>
      <c r="D60" s="10" t="s">
        <v>408</v>
      </c>
      <c r="E60" s="7" t="s">
        <v>29</v>
      </c>
      <c r="F60" s="18">
        <v>1.9643166666666667</v>
      </c>
      <c r="G60" s="11">
        <f>F60*'Прайc лист KTS'!$D$4</f>
        <v>49.10791666666667</v>
      </c>
      <c r="H60" s="11">
        <f t="shared" si="2"/>
        <v>58.9295</v>
      </c>
      <c r="I60" s="7">
        <f t="shared" si="3"/>
        <v>58.9295</v>
      </c>
    </row>
    <row r="61" spans="1:9" ht="66" customHeight="1">
      <c r="A61" s="8"/>
      <c r="B61" s="9">
        <v>6221076</v>
      </c>
      <c r="C61" s="9" t="s">
        <v>409</v>
      </c>
      <c r="D61" s="10" t="s">
        <v>410</v>
      </c>
      <c r="E61" s="7" t="s">
        <v>111</v>
      </c>
      <c r="F61" s="18">
        <v>0.40293675213675223</v>
      </c>
      <c r="G61" s="11">
        <f>F61*'Прайc лист KTS'!$D$4</f>
        <v>10.073418803418805</v>
      </c>
      <c r="H61" s="11">
        <f t="shared" si="2"/>
        <v>12.088102564102567</v>
      </c>
      <c r="I61" s="7">
        <f t="shared" si="3"/>
        <v>12.088102564102567</v>
      </c>
    </row>
    <row r="62" spans="1:9" ht="51.75" customHeight="1">
      <c r="A62" s="2"/>
      <c r="B62" s="9">
        <v>6019617</v>
      </c>
      <c r="C62" s="9" t="s">
        <v>412</v>
      </c>
      <c r="D62" s="10" t="s">
        <v>413</v>
      </c>
      <c r="E62" s="7" t="s">
        <v>30</v>
      </c>
      <c r="F62" s="18">
        <v>1.9689230769230772</v>
      </c>
      <c r="G62" s="11">
        <f>F62*'Прайc лист KTS'!$D$4</f>
        <v>49.22307692307693</v>
      </c>
      <c r="H62" s="11">
        <f t="shared" si="2"/>
        <v>59.06769230769231</v>
      </c>
      <c r="I62" s="7">
        <f t="shared" si="3"/>
        <v>59.06769230769231</v>
      </c>
    </row>
  </sheetData>
  <sheetProtection/>
  <mergeCells count="20">
    <mergeCell ref="A2:I10"/>
    <mergeCell ref="A24:I24"/>
    <mergeCell ref="A57:A58"/>
    <mergeCell ref="A43:A47"/>
    <mergeCell ref="A37:A41"/>
    <mergeCell ref="A59:A60"/>
    <mergeCell ref="A48:I48"/>
    <mergeCell ref="A49:A53"/>
    <mergeCell ref="A54:I54"/>
    <mergeCell ref="A55:A56"/>
    <mergeCell ref="A1:I1"/>
    <mergeCell ref="A12:I12"/>
    <mergeCell ref="A42:I42"/>
    <mergeCell ref="A25:A29"/>
    <mergeCell ref="A30:I30"/>
    <mergeCell ref="A31:A35"/>
    <mergeCell ref="A36:I36"/>
    <mergeCell ref="A13:A17"/>
    <mergeCell ref="A18:I18"/>
    <mergeCell ref="A19:A2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DJ_Diesel</dc:creator>
  <cp:keywords/>
  <dc:description/>
  <cp:lastModifiedBy>kabsys</cp:lastModifiedBy>
  <dcterms:created xsi:type="dcterms:W3CDTF">2008-07-07T15:13:24Z</dcterms:created>
  <dcterms:modified xsi:type="dcterms:W3CDTF">2015-07-08T11:14:17Z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