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8780" windowHeight="11760" tabRatio="828" activeTab="4"/>
  </bookViews>
  <sheets>
    <sheet name="Прайс лист BSS" sheetId="1" r:id="rId1"/>
    <sheet name="Скобы шины Е30 Е90" sheetId="2" r:id="rId2"/>
    <sheet name="Крепления для кабелей Е30" sheetId="3" r:id="rId3"/>
    <sheet name="Проходки" sheetId="4" r:id="rId4"/>
    <sheet name="Огнестоие коробки" sheetId="5" r:id="rId5"/>
  </sheets>
  <externalReferences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<sst xmlns="http://schemas.openxmlformats.org/spreadsheetml/2006/main" count="216" uniqueCount="130">
  <si>
    <t>Прайс на системы противопожарной защиты BSS от OBO Bettermann</t>
  </si>
  <si>
    <t>Быстрый переход к интересующей продукции</t>
  </si>
  <si>
    <t>Наведите кусор на выбранную позицию и щелкните левой кнопкой мыши для быстрого перехода</t>
  </si>
  <si>
    <t>рисунок</t>
  </si>
  <si>
    <t>код</t>
  </si>
  <si>
    <t>тип</t>
  </si>
  <si>
    <t>наименование</t>
  </si>
  <si>
    <t>цена грн с НДС/м/шт</t>
  </si>
  <si>
    <t>Курс ОВО</t>
  </si>
  <si>
    <t>1шт</t>
  </si>
  <si>
    <t>2м</t>
  </si>
  <si>
    <t>Кол-во на 1 точку крепления</t>
  </si>
  <si>
    <t>Ситемы креплений для огнестойких кабелей Е30, Е90</t>
  </si>
  <si>
    <t>Шина 35х18/17х1,25 С-видна перф., L=2000мм,  FS</t>
  </si>
  <si>
    <t>2058/LW 10</t>
  </si>
  <si>
    <t>2058/LW 14</t>
  </si>
  <si>
    <t>2058/LW 20</t>
  </si>
  <si>
    <t>2058/LW 26</t>
  </si>
  <si>
    <t>2058/LW 32</t>
  </si>
  <si>
    <t>2058/LW 38</t>
  </si>
  <si>
    <t>2058/LW 44</t>
  </si>
  <si>
    <t>2058/LW 50</t>
  </si>
  <si>
    <t>2058/LW 56</t>
  </si>
  <si>
    <t>2058/LW 62</t>
  </si>
  <si>
    <t>Ванночка подовж. діам.26-32 мм FS</t>
  </si>
  <si>
    <t>Ванночка подовж. діам.32-38 мм FS</t>
  </si>
  <si>
    <t>Ванночка подовж. діам.38-44 мм FS</t>
  </si>
  <si>
    <t>Ванночка подовж. діам.56-62 мм FS</t>
  </si>
  <si>
    <t>Ванночка подовж. діам. 6-10 мм FS</t>
  </si>
  <si>
    <t>Ванночка подовж. діам.10-14 мм FS</t>
  </si>
  <si>
    <t>Ванночка подовж. діам.14-20 мм FS</t>
  </si>
  <si>
    <t>Ванночка подовж. діам.20-26 мм FS</t>
  </si>
  <si>
    <t>Ванночка подовж. діам.44-50 мм FS</t>
  </si>
  <si>
    <t>Ванночка подовж. діам.50-56 мм FS</t>
  </si>
  <si>
    <t>2056/M</t>
  </si>
  <si>
    <t xml:space="preserve">Затискач U-видн. 1 каб. метал.прижим.D=8-12 </t>
  </si>
  <si>
    <t xml:space="preserve">Затискач U-видн. 1 каб. метал.прижим.D=12-16 </t>
  </si>
  <si>
    <t xml:space="preserve">Затискач U-видн. 1 каб. метал.прижим.D=16-22 </t>
  </si>
  <si>
    <t xml:space="preserve">Затискач U-видн. 1 каб. метал.прижим.D=22-28 </t>
  </si>
  <si>
    <t xml:space="preserve">Затискач U-видн. 1 каб. метал.прижим.D=28-34 </t>
  </si>
  <si>
    <t xml:space="preserve">Затискач U-видн. 1 каб. метал.прижим.D=46-52 </t>
  </si>
  <si>
    <t xml:space="preserve">Затискач U-видн. 1 каб. метал.прижим.D=52-58 </t>
  </si>
  <si>
    <t xml:space="preserve">Затискач U-видн. 1 каб. метал.прижим.D=58-64 </t>
  </si>
  <si>
    <t>Затискач U-видн. 1 каб. метал.прижим.D=34-40</t>
  </si>
  <si>
    <t xml:space="preserve">Затискач U-видн. 1 каб. метал.прижим.D=40-46 </t>
  </si>
  <si>
    <t>Системы креплений за С-шину
Расстояние между шинами 300мм
Расстояние между анкерами 250мм</t>
  </si>
  <si>
    <t>Фиксация крепежных скоб</t>
  </si>
  <si>
    <t>Гайка, що ковзає, M 6 гальваноцинк.</t>
  </si>
  <si>
    <t>DIN440/7</t>
  </si>
  <si>
    <t>Шайба 6 FT</t>
  </si>
  <si>
    <t>Болт ст. 6-гр M6х16 гальваноцинк</t>
  </si>
  <si>
    <t>FNA II 6</t>
  </si>
  <si>
    <t>2шт/на 25см</t>
  </si>
  <si>
    <t>*</t>
  </si>
  <si>
    <t xml:space="preserve">Системы крепления кабеля Е30 Е90 на шине </t>
  </si>
  <si>
    <t>Хомут кабельный с резьбой.
Расстояние между креплениями 300мм
Максимальный диаметр кабеля 50мм</t>
  </si>
  <si>
    <t xml:space="preserve">Хомут цокольн. з наріззю 6 мм гальв.цинк+хром </t>
  </si>
  <si>
    <t>100ш</t>
  </si>
  <si>
    <t xml:space="preserve">Хомут цокольн. з наріззю 8 мм гальв.цинк+хром </t>
  </si>
  <si>
    <t xml:space="preserve">Хомут цокольн. з наріззю 12 мм гальв.цинк+хром </t>
  </si>
  <si>
    <t xml:space="preserve">Хомут цокольн. з наріззю 14 мм гальв.цинк+хром </t>
  </si>
  <si>
    <t xml:space="preserve">Хомут цокольн. з наріззю 15 мм гальв.цинк+хром </t>
  </si>
  <si>
    <t xml:space="preserve">Хомут цокольн. з наріззю 16 мм гальв.цинк+хром </t>
  </si>
  <si>
    <t xml:space="preserve">Хомут цокольн. з наріззю 18 мм гальв.цинк+хром </t>
  </si>
  <si>
    <t>50шт</t>
  </si>
  <si>
    <t xml:space="preserve">Хомут цокольн. з наріззю 20 мм гальв.цинк+хром </t>
  </si>
  <si>
    <t xml:space="preserve">Хомут цокольн. з наріззю 22 мм гальв.цинк+хром </t>
  </si>
  <si>
    <t xml:space="preserve">Хомут цокольн. з наріззю 24 мм гальв.цинк+хром </t>
  </si>
  <si>
    <t xml:space="preserve">Хомут цокольн. з наріззю 26 мм гальв.цинк+хром </t>
  </si>
  <si>
    <t xml:space="preserve">Хомут цокольн. з наріззю 28 мм гальв.цинк+хром </t>
  </si>
  <si>
    <t xml:space="preserve">Хомут цокольн. з наріззю 30 мм гальв.цинк+хром </t>
  </si>
  <si>
    <t xml:space="preserve">Хомут цокольн. з наріззю 33 мм гальв.цинк+хром </t>
  </si>
  <si>
    <t>25шт</t>
  </si>
  <si>
    <t xml:space="preserve">Хомут цокольн. з наріззю 35 мм гальв.цинк+хром </t>
  </si>
  <si>
    <t xml:space="preserve">Хомут цокольн. з наріззю 38 мм гальв.цинк+хром </t>
  </si>
  <si>
    <t xml:space="preserve">Хомут цокольн. з наріззю 40 мм гальв.цинк+хром </t>
  </si>
  <si>
    <t xml:space="preserve">Хомут цокольн. з наріззю 42 мм гальв.цинк+хром </t>
  </si>
  <si>
    <t xml:space="preserve">Хомут цокольн. з наріззю 45 мм гальв.цинк+хром </t>
  </si>
  <si>
    <t xml:space="preserve">Хомут цокольн. з наріззю 48 мм гальв.цинк+хром </t>
  </si>
  <si>
    <t xml:space="preserve">Хомут цокольн. з наріззю 50 мм гальв.цинк+хром </t>
  </si>
  <si>
    <t>Упаковка</t>
  </si>
  <si>
    <t xml:space="preserve">Хомут цокольн. з наріззю 10 мм гальв.цинк+хром </t>
  </si>
  <si>
    <t>100шт</t>
  </si>
  <si>
    <t xml:space="preserve">Дюбель вогнестійкий M6х30 M6/5 гальван. </t>
  </si>
  <si>
    <t>Тримач кабелів/труб OBO-GRIP, 15 каб 3х1,5 H=60мм FS</t>
  </si>
  <si>
    <t>Тримач кабелів/труб OBO-GRIP, 30 каб 3х1,5 H=85мм FS</t>
  </si>
  <si>
    <t>2031/M15</t>
  </si>
  <si>
    <t>2031/M30</t>
  </si>
  <si>
    <t>Держатель кабелей NYM 3х1,5 GRIP "M"
Расстояние между креплениями 0,50 м
Вес кабеля на держатель М15 максимум 1,1кг/м, М30 максимум 2,5кг/м</t>
  </si>
  <si>
    <t>используется на территории размещения запасных выходов и маршрутов эвакуации</t>
  </si>
  <si>
    <t>2033 M</t>
  </si>
  <si>
    <t>Скоба-затискач кабельна на 16 каб. 3х1,5 нерж. V2A</t>
  </si>
  <si>
    <t>2034 M</t>
  </si>
  <si>
    <t>Скоба-затискач кабельна на 10 каб. 3х1,5 нерж. V2A</t>
  </si>
  <si>
    <t>Скоба держатель кабелей 3х1,5
Расстояние между опорами 0,50м
Количество зажимаемых кабелей тип 2034М максимум 10 шт 3х1,5
Количество зажимаемых кабелей тип 2033М максимум 16 шт 3х1,5</t>
  </si>
  <si>
    <t>Ситемы креплений для огнестойких кабелей Е30</t>
  </si>
  <si>
    <r>
      <t xml:space="preserve">Уважаемы партнеры!
Полный ассортимент продукции фирмы ОБО Беттерманн (Германия) содержит более 30000 наименований в корые входят 7 групп продуктов:
</t>
    </r>
    <r>
      <rPr>
        <b/>
        <sz val="9"/>
        <rFont val="Times New Roman"/>
        <family val="1"/>
      </rPr>
      <t>1) Монтажные системы VBS
2) Системы молниезащиты, заземления и защиты от перенапряжений TBS
3) Кабеленесущие системы KTS
4) Системы противопожарной защиты BSS
5) Системы кабельных коробов LFS
6) Системы электроустановочных изделий EGS
7) Системы подпольной прокладки UFS</t>
    </r>
    <r>
      <rPr>
        <sz val="9"/>
        <rFont val="Times New Roman"/>
        <family val="1"/>
      </rPr>
      <t xml:space="preserve">
</t>
    </r>
    <r>
      <rPr>
        <b/>
        <sz val="9"/>
        <rFont val="Times New Roman"/>
        <family val="1"/>
      </rPr>
      <t>Посетите выставочный зал с продукцией ОБО Беттерманн на пер. Пискуновском, 4</t>
    </r>
    <r>
      <rPr>
        <sz val="9"/>
        <rFont val="Times New Roman"/>
        <family val="1"/>
      </rPr>
      <t xml:space="preserve">
</t>
    </r>
    <r>
      <rPr>
        <b/>
        <sz val="9"/>
        <rFont val="Times New Roman"/>
        <family val="1"/>
      </rPr>
      <t>Прейскурант на интересующий продукт на сайте ООО "Кабельные системы"</t>
    </r>
    <r>
      <rPr>
        <sz val="9"/>
        <rFont val="Times New Roman"/>
        <family val="1"/>
      </rPr>
      <t xml:space="preserve">
</t>
    </r>
    <r>
      <rPr>
        <sz val="9"/>
        <color indexed="12"/>
        <rFont val="Times New Roman"/>
        <family val="1"/>
      </rPr>
      <t>Специалист по продукции: Савченко Денис Анатольевич
тел (057) 755 7183, 712-0415
e-mail: kabsys@kabsys.com, savchenko@kabsys.com</t>
    </r>
  </si>
  <si>
    <t>Огнестойкие проходки</t>
  </si>
  <si>
    <t>Смесь для огнестойкой проходки HSM, 20кг</t>
  </si>
  <si>
    <t>цена грн с НДС/шт</t>
  </si>
  <si>
    <t>ОВО - огнестойкие проходоки</t>
  </si>
  <si>
    <t>Протипожежний різьбовий анкер, пл. коніч. голівка, привід Т30, 6x50mm</t>
  </si>
  <si>
    <t>MMS6X50</t>
  </si>
  <si>
    <t>MSX-S1</t>
  </si>
  <si>
    <t>DSX-K</t>
  </si>
  <si>
    <t>Огнестойкая шпатлевка, 300мл</t>
  </si>
  <si>
    <t>упаковка</t>
  </si>
  <si>
    <t>цена ЕВРО без НДС за 100шт</t>
  </si>
  <si>
    <t>цена грн без НДС за 100шт</t>
  </si>
  <si>
    <t>цена грн с НДС за 100шт</t>
  </si>
  <si>
    <t>T 100 E 4-5</t>
  </si>
  <si>
    <t>Вогнетривка коробка Р30-Р90, 150x116x67мм, FireBox T100E 4-5</t>
  </si>
  <si>
    <t>T 160 E 10-5</t>
  </si>
  <si>
    <t>Вогнетривка коробка Р30-Р90, 190x150x77мм, FireBox T160E 10-5</t>
  </si>
  <si>
    <t>T 160 E 16-5</t>
  </si>
  <si>
    <t>Вогнетривка коробка Р30-Р90, 190x150x77мм, FireBox T160E 16-5</t>
  </si>
  <si>
    <t>T 160 E 4-8D</t>
  </si>
  <si>
    <t>Вогнетривка коробка Р30-Р90, 190x150x77мм ,FireBox T160E 4-8D</t>
  </si>
  <si>
    <t>Огнестойка распределительная коробка FireBox</t>
  </si>
  <si>
    <t>Огнестойка распределительная коробка FireBox
(Вогнестійка коробка FireBox)</t>
  </si>
  <si>
    <t>Кабельный ввод для FireBox</t>
  </si>
  <si>
    <t>Сальник з контргайкою V-TEC VM20</t>
  </si>
  <si>
    <t>Сальник з контргайкою V-TEC VM25</t>
  </si>
  <si>
    <t>Сальник з контргайкою V-TEC VM32</t>
  </si>
  <si>
    <t>Сальник з контргайкою V-TEC VM40</t>
  </si>
  <si>
    <t>V-TEC VM20+ OR</t>
  </si>
  <si>
    <t>V-TEC VM25+ OR</t>
  </si>
  <si>
    <t>V-TEC VM32+ OR</t>
  </si>
  <si>
    <t>V-TEC VM40+ OR</t>
  </si>
  <si>
    <t>Огнестойкие коробки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</si>
</sst>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"/>
  </numFmts>
  <fonts count="52">
    <font>
      <sz val="10"/>
      <name val="Arial Cyr"/>
      <family val="0"/>
    </font>
    <font>
      <sz val="10"/>
      <name val="Times New Roman"/>
      <family val="1"/>
    </font>
    <font>
      <sz val="10"/>
      <name val="Helv"/>
      <family val="0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12"/>
      <name val="Times New Roman"/>
      <family val="1"/>
    </font>
    <font>
      <sz val="8"/>
      <name val="Arial Cyr"/>
      <family val="0"/>
    </font>
    <font>
      <sz val="9"/>
      <color indexed="12"/>
      <name val="Times New Roman"/>
      <family val="1"/>
    </font>
    <font>
      <u val="single"/>
      <sz val="10"/>
      <color indexed="36"/>
      <name val="Arial Cyr"/>
      <family val="0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Cambria"/>
      <family val="1"/>
    </font>
    <font>
      <sz val="11"/>
      <color indexed="8"/>
      <name val="Times New Roman"/>
      <family val="1"/>
    </font>
    <font>
      <sz val="8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Cambria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10" xfId="42" applyBorder="1" applyAlignment="1" applyProtection="1">
      <alignment/>
      <protection/>
    </xf>
    <xf numFmtId="0" fontId="7" fillId="0" borderId="10" xfId="42" applyFont="1" applyBorder="1" applyAlignment="1" applyProtection="1">
      <alignment/>
      <protection/>
    </xf>
    <xf numFmtId="0" fontId="7" fillId="0" borderId="11" xfId="42" applyFont="1" applyBorder="1" applyAlignment="1" applyProtection="1">
      <alignment/>
      <protection/>
    </xf>
    <xf numFmtId="0" fontId="1" fillId="0" borderId="12" xfId="0" applyFont="1" applyBorder="1" applyAlignment="1">
      <alignment horizontal="center" vertical="center" wrapText="1"/>
    </xf>
    <xf numFmtId="1" fontId="1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 applyProtection="1">
      <alignment horizontal="left" vertical="center" wrapText="1"/>
      <protection locked="0"/>
    </xf>
    <xf numFmtId="2" fontId="1" fillId="0" borderId="12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/>
    </xf>
    <xf numFmtId="0" fontId="1" fillId="33" borderId="12" xfId="0" applyFont="1" applyFill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3" fillId="0" borderId="12" xfId="0" applyFont="1" applyFill="1" applyBorder="1" applyAlignment="1">
      <alignment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2" fontId="1" fillId="0" borderId="12" xfId="0" applyNumberFormat="1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1" fillId="33" borderId="12" xfId="0" applyFont="1" applyFill="1" applyBorder="1" applyAlignment="1">
      <alignment vertical="center" wrapText="1"/>
    </xf>
    <xf numFmtId="0" fontId="1" fillId="0" borderId="12" xfId="0" applyFont="1" applyBorder="1" applyAlignment="1">
      <alignment/>
    </xf>
    <xf numFmtId="2" fontId="50" fillId="19" borderId="12" xfId="0" applyNumberFormat="1" applyFont="1" applyFill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2" fontId="51" fillId="19" borderId="12" xfId="0" applyNumberFormat="1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4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/>
    </xf>
    <xf numFmtId="0" fontId="5" fillId="33" borderId="12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wrapText="1"/>
    </xf>
    <xf numFmtId="0" fontId="11" fillId="33" borderId="12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3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 wrapText="1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6.emf" /><Relationship Id="rId6" Type="http://schemas.openxmlformats.org/officeDocument/2006/relationships/image" Target="../media/image7.emf" /><Relationship Id="rId7" Type="http://schemas.openxmlformats.org/officeDocument/2006/relationships/image" Target="../media/image8.emf" /><Relationship Id="rId8" Type="http://schemas.openxmlformats.org/officeDocument/2006/relationships/image" Target="../media/image9.emf" /><Relationship Id="rId9" Type="http://schemas.openxmlformats.org/officeDocument/2006/relationships/image" Target="../media/image10.emf" /><Relationship Id="rId10" Type="http://schemas.openxmlformats.org/officeDocument/2006/relationships/image" Target="../media/image11.emf" /><Relationship Id="rId11" Type="http://schemas.openxmlformats.org/officeDocument/2006/relationships/image" Target="../media/image1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emf" /><Relationship Id="rId3" Type="http://schemas.openxmlformats.org/officeDocument/2006/relationships/image" Target="../media/image13.emf" /><Relationship Id="rId4" Type="http://schemas.openxmlformats.org/officeDocument/2006/relationships/image" Target="../media/image14.emf" /><Relationship Id="rId5" Type="http://schemas.openxmlformats.org/officeDocument/2006/relationships/image" Target="../media/image15.emf" /><Relationship Id="rId6" Type="http://schemas.openxmlformats.org/officeDocument/2006/relationships/image" Target="../media/image16.emf" /><Relationship Id="rId7" Type="http://schemas.openxmlformats.org/officeDocument/2006/relationships/image" Target="../media/image12.emf" /><Relationship Id="rId8" Type="http://schemas.openxmlformats.org/officeDocument/2006/relationships/image" Target="../media/image17.emf" /><Relationship Id="rId9" Type="http://schemas.openxmlformats.org/officeDocument/2006/relationships/image" Target="../media/image18.emf" /><Relationship Id="rId10" Type="http://schemas.openxmlformats.org/officeDocument/2006/relationships/image" Target="../media/image19.emf" /><Relationship Id="rId11" Type="http://schemas.openxmlformats.org/officeDocument/2006/relationships/image" Target="../media/image20.emf" /><Relationship Id="rId12" Type="http://schemas.openxmlformats.org/officeDocument/2006/relationships/image" Target="../media/image21.emf" /><Relationship Id="rId13" Type="http://schemas.openxmlformats.org/officeDocument/2006/relationships/image" Target="../media/image4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emf" /><Relationship Id="rId3" Type="http://schemas.openxmlformats.org/officeDocument/2006/relationships/image" Target="../media/image22.jpeg" /><Relationship Id="rId4" Type="http://schemas.openxmlformats.org/officeDocument/2006/relationships/image" Target="../media/image2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1</xdr:col>
      <xdr:colOff>3524250</xdr:colOff>
      <xdr:row>8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691515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13</xdr:row>
      <xdr:rowOff>19050</xdr:rowOff>
    </xdr:from>
    <xdr:to>
      <xdr:col>0</xdr:col>
      <xdr:colOff>3067050</xdr:colOff>
      <xdr:row>21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4657725"/>
          <a:ext cx="29051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1485900</xdr:colOff>
      <xdr:row>13</xdr:row>
      <xdr:rowOff>0</xdr:rowOff>
    </xdr:from>
    <xdr:to>
      <xdr:col>0</xdr:col>
      <xdr:colOff>2190750</xdr:colOff>
      <xdr:row>16</xdr:row>
      <xdr:rowOff>123825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85900" y="4638675"/>
          <a:ext cx="6953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2190750</xdr:colOff>
      <xdr:row>13</xdr:row>
      <xdr:rowOff>0</xdr:rowOff>
    </xdr:from>
    <xdr:to>
      <xdr:col>0</xdr:col>
      <xdr:colOff>2876550</xdr:colOff>
      <xdr:row>16</xdr:row>
      <xdr:rowOff>114300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190750" y="4638675"/>
          <a:ext cx="6858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714375</xdr:colOff>
      <xdr:row>1</xdr:row>
      <xdr:rowOff>28575</xdr:rowOff>
    </xdr:from>
    <xdr:to>
      <xdr:col>8</xdr:col>
      <xdr:colOff>180975</xdr:colOff>
      <xdr:row>9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190500"/>
          <a:ext cx="691515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200025</xdr:colOff>
      <xdr:row>11</xdr:row>
      <xdr:rowOff>428625</xdr:rowOff>
    </xdr:from>
    <xdr:to>
      <xdr:col>1</xdr:col>
      <xdr:colOff>647700</xdr:colOff>
      <xdr:row>11</xdr:row>
      <xdr:rowOff>876300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95450" y="253365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133350</xdr:colOff>
      <xdr:row>11</xdr:row>
      <xdr:rowOff>428625</xdr:rowOff>
    </xdr:from>
    <xdr:to>
      <xdr:col>2</xdr:col>
      <xdr:colOff>571500</xdr:colOff>
      <xdr:row>11</xdr:row>
      <xdr:rowOff>866775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24100" y="2533650"/>
          <a:ext cx="4381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12</xdr:row>
      <xdr:rowOff>133350</xdr:rowOff>
    </xdr:from>
    <xdr:to>
      <xdr:col>0</xdr:col>
      <xdr:colOff>1447800</xdr:colOff>
      <xdr:row>12</xdr:row>
      <xdr:rowOff>942975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150" y="3733800"/>
          <a:ext cx="13906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11</xdr:row>
      <xdr:rowOff>28575</xdr:rowOff>
    </xdr:from>
    <xdr:to>
      <xdr:col>0</xdr:col>
      <xdr:colOff>1152525</xdr:colOff>
      <xdr:row>11</xdr:row>
      <xdr:rowOff>1457325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61925" y="2133600"/>
          <a:ext cx="99060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15</xdr:row>
      <xdr:rowOff>9525</xdr:rowOff>
    </xdr:from>
    <xdr:to>
      <xdr:col>0</xdr:col>
      <xdr:colOff>1419225</xdr:colOff>
      <xdr:row>19</xdr:row>
      <xdr:rowOff>104775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6200" y="4972050"/>
          <a:ext cx="13430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25</xdr:row>
      <xdr:rowOff>142875</xdr:rowOff>
    </xdr:from>
    <xdr:to>
      <xdr:col>0</xdr:col>
      <xdr:colOff>1266825</xdr:colOff>
      <xdr:row>30</xdr:row>
      <xdr:rowOff>85725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 rot="5400000">
          <a:off x="66675" y="6915150"/>
          <a:ext cx="12001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35</xdr:row>
      <xdr:rowOff>76200</xdr:rowOff>
    </xdr:from>
    <xdr:to>
      <xdr:col>0</xdr:col>
      <xdr:colOff>1095375</xdr:colOff>
      <xdr:row>35</xdr:row>
      <xdr:rowOff>409575</xdr:rowOff>
    </xdr:to>
    <xdr:pic>
      <xdr:nvPicPr>
        <xdr:cNvPr id="8" name="Picture 1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61950" y="9029700"/>
          <a:ext cx="7334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352425</xdr:colOff>
      <xdr:row>36</xdr:row>
      <xdr:rowOff>85725</xdr:rowOff>
    </xdr:from>
    <xdr:to>
      <xdr:col>0</xdr:col>
      <xdr:colOff>1038225</xdr:colOff>
      <xdr:row>36</xdr:row>
      <xdr:rowOff>409575</xdr:rowOff>
    </xdr:to>
    <xdr:pic>
      <xdr:nvPicPr>
        <xdr:cNvPr id="9" name="Picture 1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52425" y="9525000"/>
          <a:ext cx="6858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419100</xdr:colOff>
      <xdr:row>37</xdr:row>
      <xdr:rowOff>0</xdr:rowOff>
    </xdr:from>
    <xdr:to>
      <xdr:col>0</xdr:col>
      <xdr:colOff>1152525</xdr:colOff>
      <xdr:row>37</xdr:row>
      <xdr:rowOff>523875</xdr:rowOff>
    </xdr:to>
    <xdr:pic>
      <xdr:nvPicPr>
        <xdr:cNvPr id="10" name="Picture 1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19100" y="9934575"/>
          <a:ext cx="7334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33</xdr:row>
      <xdr:rowOff>38100</xdr:rowOff>
    </xdr:from>
    <xdr:to>
      <xdr:col>0</xdr:col>
      <xdr:colOff>1095375</xdr:colOff>
      <xdr:row>33</xdr:row>
      <xdr:rowOff>428625</xdr:rowOff>
    </xdr:to>
    <xdr:pic>
      <xdr:nvPicPr>
        <xdr:cNvPr id="11" name="Picture 1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76225" y="8258175"/>
          <a:ext cx="8191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819150</xdr:colOff>
      <xdr:row>1</xdr:row>
      <xdr:rowOff>28575</xdr:rowOff>
    </xdr:from>
    <xdr:to>
      <xdr:col>8</xdr:col>
      <xdr:colOff>352425</xdr:colOff>
      <xdr:row>9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190500"/>
          <a:ext cx="693420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11</xdr:row>
      <xdr:rowOff>28575</xdr:rowOff>
    </xdr:from>
    <xdr:to>
      <xdr:col>0</xdr:col>
      <xdr:colOff>609600</xdr:colOff>
      <xdr:row>11</xdr:row>
      <xdr:rowOff>476250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213360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523875</xdr:colOff>
      <xdr:row>20</xdr:row>
      <xdr:rowOff>76200</xdr:rowOff>
    </xdr:from>
    <xdr:to>
      <xdr:col>0</xdr:col>
      <xdr:colOff>1028700</xdr:colOff>
      <xdr:row>22</xdr:row>
      <xdr:rowOff>133350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3875" y="4124325"/>
          <a:ext cx="5048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523875</xdr:colOff>
      <xdr:row>24</xdr:row>
      <xdr:rowOff>66675</xdr:rowOff>
    </xdr:from>
    <xdr:to>
      <xdr:col>0</xdr:col>
      <xdr:colOff>1028700</xdr:colOff>
      <xdr:row>26</xdr:row>
      <xdr:rowOff>123825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23875" y="4838700"/>
          <a:ext cx="5048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28</xdr:row>
      <xdr:rowOff>76200</xdr:rowOff>
    </xdr:from>
    <xdr:to>
      <xdr:col>0</xdr:col>
      <xdr:colOff>1028700</xdr:colOff>
      <xdr:row>30</xdr:row>
      <xdr:rowOff>142875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04825" y="5572125"/>
          <a:ext cx="5238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19050</xdr:rowOff>
    </xdr:from>
    <xdr:to>
      <xdr:col>1</xdr:col>
      <xdr:colOff>0</xdr:colOff>
      <xdr:row>19</xdr:row>
      <xdr:rowOff>28575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2800350"/>
          <a:ext cx="14954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34</xdr:row>
      <xdr:rowOff>95250</xdr:rowOff>
    </xdr:from>
    <xdr:to>
      <xdr:col>0</xdr:col>
      <xdr:colOff>1095375</xdr:colOff>
      <xdr:row>34</xdr:row>
      <xdr:rowOff>485775</xdr:rowOff>
    </xdr:to>
    <xdr:pic>
      <xdr:nvPicPr>
        <xdr:cNvPr id="7" name="Picture 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76225" y="6677025"/>
          <a:ext cx="8191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28575</xdr:rowOff>
    </xdr:from>
    <xdr:to>
      <xdr:col>0</xdr:col>
      <xdr:colOff>1485900</xdr:colOff>
      <xdr:row>37</xdr:row>
      <xdr:rowOff>161925</xdr:rowOff>
    </xdr:to>
    <xdr:pic>
      <xdr:nvPicPr>
        <xdr:cNvPr id="8" name="Picture 1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7639050"/>
          <a:ext cx="14859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38</xdr:row>
      <xdr:rowOff>95250</xdr:rowOff>
    </xdr:from>
    <xdr:to>
      <xdr:col>0</xdr:col>
      <xdr:colOff>1095375</xdr:colOff>
      <xdr:row>38</xdr:row>
      <xdr:rowOff>485775</xdr:rowOff>
    </xdr:to>
    <xdr:pic>
      <xdr:nvPicPr>
        <xdr:cNvPr id="9" name="Picture 1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76225" y="8943975"/>
          <a:ext cx="8191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371475</xdr:colOff>
      <xdr:row>39</xdr:row>
      <xdr:rowOff>47625</xdr:rowOff>
    </xdr:from>
    <xdr:to>
      <xdr:col>0</xdr:col>
      <xdr:colOff>1085850</xdr:colOff>
      <xdr:row>39</xdr:row>
      <xdr:rowOff>762000</xdr:rowOff>
    </xdr:to>
    <xdr:pic>
      <xdr:nvPicPr>
        <xdr:cNvPr id="10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9391650"/>
          <a:ext cx="7143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37</xdr:row>
      <xdr:rowOff>152400</xdr:rowOff>
    </xdr:from>
    <xdr:to>
      <xdr:col>0</xdr:col>
      <xdr:colOff>638175</xdr:colOff>
      <xdr:row>37</xdr:row>
      <xdr:rowOff>609600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8382000"/>
          <a:ext cx="5143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828675</xdr:colOff>
      <xdr:row>37</xdr:row>
      <xdr:rowOff>152400</xdr:rowOff>
    </xdr:from>
    <xdr:to>
      <xdr:col>0</xdr:col>
      <xdr:colOff>1362075</xdr:colOff>
      <xdr:row>37</xdr:row>
      <xdr:rowOff>600075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28675" y="8382000"/>
          <a:ext cx="533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</xdr:row>
      <xdr:rowOff>47625</xdr:rowOff>
    </xdr:from>
    <xdr:to>
      <xdr:col>0</xdr:col>
      <xdr:colOff>1476375</xdr:colOff>
      <xdr:row>41</xdr:row>
      <xdr:rowOff>257175</xdr:rowOff>
    </xdr:to>
    <xdr:pic>
      <xdr:nvPicPr>
        <xdr:cNvPr id="13" name="Picture 1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0" y="10229850"/>
          <a:ext cx="14763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342900</xdr:colOff>
      <xdr:row>42</xdr:row>
      <xdr:rowOff>28575</xdr:rowOff>
    </xdr:from>
    <xdr:to>
      <xdr:col>0</xdr:col>
      <xdr:colOff>1028700</xdr:colOff>
      <xdr:row>42</xdr:row>
      <xdr:rowOff>447675</xdr:rowOff>
    </xdr:to>
    <xdr:pic>
      <xdr:nvPicPr>
        <xdr:cNvPr id="14" name="Picture 17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42900" y="10858500"/>
          <a:ext cx="6858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571500</xdr:colOff>
      <xdr:row>35</xdr:row>
      <xdr:rowOff>28575</xdr:rowOff>
    </xdr:from>
    <xdr:to>
      <xdr:col>0</xdr:col>
      <xdr:colOff>1019175</xdr:colOff>
      <xdr:row>35</xdr:row>
      <xdr:rowOff>476250</xdr:rowOff>
    </xdr:to>
    <xdr:pic>
      <xdr:nvPicPr>
        <xdr:cNvPr id="15" name="Picture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0" y="7134225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828675</xdr:colOff>
      <xdr:row>11</xdr:row>
      <xdr:rowOff>38100</xdr:rowOff>
    </xdr:from>
    <xdr:to>
      <xdr:col>0</xdr:col>
      <xdr:colOff>1266825</xdr:colOff>
      <xdr:row>11</xdr:row>
      <xdr:rowOff>476250</xdr:rowOff>
    </xdr:to>
    <xdr:pic>
      <xdr:nvPicPr>
        <xdr:cNvPr id="16" name="Picture 19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28675" y="2143125"/>
          <a:ext cx="4381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819150</xdr:colOff>
      <xdr:row>1</xdr:row>
      <xdr:rowOff>28575</xdr:rowOff>
    </xdr:from>
    <xdr:to>
      <xdr:col>8</xdr:col>
      <xdr:colOff>504825</xdr:colOff>
      <xdr:row>9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190500"/>
          <a:ext cx="624840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828675</xdr:colOff>
      <xdr:row>11</xdr:row>
      <xdr:rowOff>38100</xdr:rowOff>
    </xdr:from>
    <xdr:to>
      <xdr:col>0</xdr:col>
      <xdr:colOff>828675</xdr:colOff>
      <xdr:row>11</xdr:row>
      <xdr:rowOff>161925</xdr:rowOff>
    </xdr:to>
    <xdr:pic>
      <xdr:nvPicPr>
        <xdr:cNvPr id="2" name="Picture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198120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12</xdr:row>
      <xdr:rowOff>38100</xdr:rowOff>
    </xdr:from>
    <xdr:to>
      <xdr:col>0</xdr:col>
      <xdr:colOff>819150</xdr:colOff>
      <xdr:row>12</xdr:row>
      <xdr:rowOff>847725</xdr:rowOff>
    </xdr:to>
    <xdr:pic>
      <xdr:nvPicPr>
        <xdr:cNvPr id="3" name="Рисунок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1450" y="2143125"/>
          <a:ext cx="6477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381000</xdr:colOff>
      <xdr:row>13</xdr:row>
      <xdr:rowOff>66675</xdr:rowOff>
    </xdr:from>
    <xdr:to>
      <xdr:col>0</xdr:col>
      <xdr:colOff>600075</xdr:colOff>
      <xdr:row>13</xdr:row>
      <xdr:rowOff>838200</xdr:rowOff>
    </xdr:to>
    <xdr:pic>
      <xdr:nvPicPr>
        <xdr:cNvPr id="4" name="Рисунок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1000" y="3057525"/>
          <a:ext cx="2190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647700</xdr:colOff>
      <xdr:row>1</xdr:row>
      <xdr:rowOff>28575</xdr:rowOff>
    </xdr:from>
    <xdr:to>
      <xdr:col>3</xdr:col>
      <xdr:colOff>2562225</xdr:colOff>
      <xdr:row>9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190500"/>
          <a:ext cx="539115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12</xdr:row>
      <xdr:rowOff>66675</xdr:rowOff>
    </xdr:from>
    <xdr:to>
      <xdr:col>0</xdr:col>
      <xdr:colOff>1447800</xdr:colOff>
      <xdr:row>15</xdr:row>
      <xdr:rowOff>257175</xdr:rowOff>
    </xdr:to>
    <xdr:pic>
      <xdr:nvPicPr>
        <xdr:cNvPr id="2" name="Рисунок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2438400"/>
          <a:ext cx="139065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56;&#1040;&#1049;&#1057;&#1067;\&#1055;&#1056;&#1040;&#1049;&#1057;&#1067;%20&#1048;&#1085;&#1092;&#1086;&#1088;&#1084;&#1072;&#1094;&#1080;&#1103;\OBO%20bettermann\&#1055;&#1088;&#1072;&#1081;&#1089;%202008%20OBO%20Bettermann\&#1052;&#1072;&#1083;&#1099;&#1077;%20&#1087;&#1088;&#1072;&#1081;&#1089;&#1099;%20&#1054;&#1041;&#1054;\&#1055;&#1088;&#1072;&#1081;&#1089;%20&#1054;&#1042;&#1054;%202008%20&#1057;&#1080;&#1089;&#1090;&#1077;&#1084;&#1099;%20&#1082;&#1088;&#1077;&#1087;&#1083;&#1077;&#1085;&#1080;&#1081;%20VB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73;&#1097;&#1080;&#1081;%20&#1055;&#1088;&#1072;&#1081;&#1089;%20VBS%20&#1054;&#1042;&#1054;%20Bettermann%202015%20&#1057;&#1080;&#1089;&#1090;&#1077;&#1084;&#1099;%20&#1082;&#1088;&#1077;&#1087;&#1083;&#1077;&#1085;&#1080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айс лист VBS"/>
      <sheetName val="Распределительные коробки"/>
      <sheetName val="Кабельные вводы"/>
      <sheetName val="Клеммные соединения"/>
      <sheetName val="Коробки для скрытого монтажа"/>
      <sheetName val="Крепеж для кабеля и труб пласти"/>
      <sheetName val="Крепеж для кабеля и труб металл"/>
      <sheetName val="Металлические трубы"/>
      <sheetName val="Специальные крепления"/>
      <sheetName val="Балочные зажимы"/>
      <sheetName val="Шины"/>
      <sheetName val="Винтовые и забивные системы"/>
    </sheetNames>
    <sheetDataSet>
      <sheetData sheetId="0">
        <row r="5">
          <cell r="D5">
            <v>11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айс лист VBS"/>
      <sheetName val="Распределительные коробки"/>
      <sheetName val="Кабельные вводы"/>
      <sheetName val="Клеммные соединения"/>
      <sheetName val="Коробки для скрытого монтажа"/>
      <sheetName val="Крепеж для кабеля и труб пласти"/>
      <sheetName val="Крепеж для кабеля и труб металл"/>
      <sheetName val="Балочные зажимы"/>
      <sheetName val="Шины"/>
      <sheetName val="Винтовые и забивные системы"/>
    </sheetNames>
    <sheetDataSet>
      <sheetData sheetId="0">
        <row r="5">
          <cell r="D5">
            <v>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22"/>
  <sheetViews>
    <sheetView zoomScale="115" zoomScaleNormal="115" zoomScalePageLayoutView="0" workbookViewId="0" topLeftCell="A1">
      <selection activeCell="B17" sqref="B17"/>
    </sheetView>
  </sheetViews>
  <sheetFormatPr defaultColWidth="9.00390625" defaultRowHeight="12.75"/>
  <cols>
    <col min="1" max="1" width="45.00390625" style="1" customWidth="1"/>
    <col min="2" max="2" width="48.125" style="1" customWidth="1"/>
  </cols>
  <sheetData>
    <row r="1" ht="12.75"/>
    <row r="2" ht="12.75"/>
    <row r="3" ht="12.75">
      <c r="D3" s="10" t="s">
        <v>8</v>
      </c>
    </row>
    <row r="4" ht="12.75">
      <c r="D4" s="10">
        <v>25</v>
      </c>
    </row>
    <row r="5" ht="12.75"/>
    <row r="6" ht="12.75"/>
    <row r="7" ht="12.75"/>
    <row r="8" ht="12.75"/>
    <row r="9" ht="12.75"/>
    <row r="10" spans="1:2" ht="12.75">
      <c r="A10" s="26" t="s">
        <v>0</v>
      </c>
      <c r="B10" s="26"/>
    </row>
    <row r="11" spans="1:2" ht="212.25" customHeight="1">
      <c r="A11" s="27" t="s">
        <v>96</v>
      </c>
      <c r="B11" s="28"/>
    </row>
    <row r="12" spans="1:2" ht="12.75">
      <c r="A12" s="29" t="s">
        <v>1</v>
      </c>
      <c r="B12" s="29"/>
    </row>
    <row r="13" spans="1:2" ht="12.75">
      <c r="A13" s="30" t="s">
        <v>2</v>
      </c>
      <c r="B13" s="30"/>
    </row>
    <row r="14" spans="1:2" ht="12.75">
      <c r="A14" s="25"/>
      <c r="B14" s="2" t="s">
        <v>54</v>
      </c>
    </row>
    <row r="15" spans="1:2" ht="12.75">
      <c r="A15" s="25"/>
      <c r="B15" s="2" t="s">
        <v>95</v>
      </c>
    </row>
    <row r="16" spans="1:2" ht="12.75">
      <c r="A16" s="25"/>
      <c r="B16" s="2" t="s">
        <v>97</v>
      </c>
    </row>
    <row r="17" spans="1:2" ht="12.75">
      <c r="A17" s="25"/>
      <c r="B17" s="2" t="s">
        <v>129</v>
      </c>
    </row>
    <row r="18" spans="1:2" ht="12.75">
      <c r="A18" s="25"/>
      <c r="B18" s="2"/>
    </row>
    <row r="19" spans="1:2" ht="12.75">
      <c r="A19" s="25"/>
      <c r="B19" s="3"/>
    </row>
    <row r="20" spans="1:2" ht="12.75">
      <c r="A20" s="25"/>
      <c r="B20" s="3"/>
    </row>
    <row r="21" spans="1:2" ht="12.75">
      <c r="A21" s="25"/>
      <c r="B21" s="3"/>
    </row>
    <row r="22" spans="1:2" ht="12.75">
      <c r="A22" s="25"/>
      <c r="B22" s="4"/>
    </row>
  </sheetData>
  <sheetProtection/>
  <mergeCells count="5">
    <mergeCell ref="A14:A22"/>
    <mergeCell ref="A10:B10"/>
    <mergeCell ref="A11:B11"/>
    <mergeCell ref="A12:B12"/>
    <mergeCell ref="A13:B13"/>
  </mergeCells>
  <hyperlinks>
    <hyperlink ref="B14" location="'Скобы шины Е30 Е90'!R1C1" display="Системы крепления кабеля Е30 Е90 на шине "/>
    <hyperlink ref="B15" location="'Крепления для кабелей Е30'!R1C1" display="Ситемы креплений для огнестойких кабелей Е30"/>
    <hyperlink ref="B16" location="Проходки!A1" display="Огнестойкие проходки"/>
    <hyperlink ref="B17" location="'Огнестоие коробки'!A1" display="Огнестойкие проходки"/>
  </hyperlink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8"/>
  <sheetViews>
    <sheetView zoomScale="115" zoomScaleNormal="115" zoomScalePageLayoutView="0" workbookViewId="0" topLeftCell="A22">
      <selection activeCell="K7" sqref="K7"/>
    </sheetView>
  </sheetViews>
  <sheetFormatPr defaultColWidth="9.00390625" defaultRowHeight="12.75"/>
  <cols>
    <col min="1" max="1" width="19.625" style="1" customWidth="1"/>
    <col min="2" max="2" width="9.125" style="1" customWidth="1"/>
    <col min="3" max="3" width="10.75390625" style="1" customWidth="1"/>
    <col min="4" max="4" width="46.875" style="1" customWidth="1"/>
    <col min="5" max="5" width="11.375" style="1" customWidth="1"/>
    <col min="6" max="7" width="9.125" style="1" hidden="1" customWidth="1"/>
    <col min="8" max="8" width="7.75390625" style="1" hidden="1" customWidth="1"/>
    <col min="9" max="9" width="9.125" style="1" customWidth="1"/>
  </cols>
  <sheetData>
    <row r="1" spans="1:9" ht="12.75">
      <c r="A1" s="26" t="s">
        <v>12</v>
      </c>
      <c r="B1" s="26"/>
      <c r="C1" s="26"/>
      <c r="D1" s="26"/>
      <c r="E1" s="26"/>
      <c r="F1" s="26"/>
      <c r="G1" s="26"/>
      <c r="H1" s="26"/>
      <c r="I1" s="26"/>
    </row>
    <row r="2" ht="12.75"/>
    <row r="3" ht="12.75"/>
    <row r="4" ht="12.75"/>
    <row r="5" ht="12.75"/>
    <row r="6" ht="12.75"/>
    <row r="7" ht="12.75"/>
    <row r="8" ht="12.75"/>
    <row r="9" ht="12.75"/>
    <row r="10" ht="12.75"/>
    <row r="11" spans="1:9" ht="38.25">
      <c r="A11" s="5" t="s">
        <v>3</v>
      </c>
      <c r="B11" s="5" t="s">
        <v>4</v>
      </c>
      <c r="C11" s="5" t="s">
        <v>5</v>
      </c>
      <c r="D11" s="5" t="s">
        <v>6</v>
      </c>
      <c r="E11" s="5" t="s">
        <v>11</v>
      </c>
      <c r="F11" s="5"/>
      <c r="G11" s="5"/>
      <c r="H11" s="5"/>
      <c r="I11" s="5" t="s">
        <v>7</v>
      </c>
    </row>
    <row r="12" spans="1:9" ht="117.75" customHeight="1">
      <c r="A12" s="13"/>
      <c r="B12" s="34" t="s">
        <v>45</v>
      </c>
      <c r="C12" s="35"/>
      <c r="D12" s="35"/>
      <c r="E12" s="35"/>
      <c r="F12" s="35"/>
      <c r="G12" s="35"/>
      <c r="H12" s="35"/>
      <c r="I12" s="35"/>
    </row>
    <row r="13" spans="1:9" ht="78.75" customHeight="1">
      <c r="A13" s="11"/>
      <c r="B13" s="6">
        <v>1104500</v>
      </c>
      <c r="C13" s="6">
        <v>1268</v>
      </c>
      <c r="D13" s="7" t="s">
        <v>13</v>
      </c>
      <c r="E13" s="8" t="s">
        <v>10</v>
      </c>
      <c r="F13" s="21">
        <v>265.98926915429206</v>
      </c>
      <c r="G13" s="9">
        <f>F13*'Прайс лист BSS'!$D$4</f>
        <v>6649.731728857301</v>
      </c>
      <c r="H13" s="9">
        <f>G13*1.2</f>
        <v>7979.678074628761</v>
      </c>
      <c r="I13" s="8">
        <f>H13/100</f>
        <v>79.79678074628761</v>
      </c>
    </row>
    <row r="14" spans="1:9" ht="14.25">
      <c r="A14" s="25"/>
      <c r="B14" s="6">
        <v>1195794</v>
      </c>
      <c r="C14" s="6" t="s">
        <v>14</v>
      </c>
      <c r="D14" s="7" t="s">
        <v>28</v>
      </c>
      <c r="E14" s="8" t="s">
        <v>53</v>
      </c>
      <c r="F14" s="21">
        <v>59.86523076923078</v>
      </c>
      <c r="G14" s="9">
        <f>F14*'Прайс лист BSS'!$D$4</f>
        <v>1496.6307692307694</v>
      </c>
      <c r="H14" s="9">
        <f aca="true" t="shared" si="0" ref="H14:H38">G14*1.2</f>
        <v>1795.9569230769232</v>
      </c>
      <c r="I14" s="8">
        <f aca="true" t="shared" si="1" ref="I14:I38">H14/100</f>
        <v>17.959569230769233</v>
      </c>
    </row>
    <row r="15" spans="1:9" ht="14.25">
      <c r="A15" s="25"/>
      <c r="B15" s="6">
        <v>1195808</v>
      </c>
      <c r="C15" s="6" t="s">
        <v>15</v>
      </c>
      <c r="D15" s="7" t="s">
        <v>29</v>
      </c>
      <c r="E15" s="8" t="s">
        <v>53</v>
      </c>
      <c r="F15" s="21">
        <v>65.39815384615386</v>
      </c>
      <c r="G15" s="9">
        <f>F15*'Прайс лист BSS'!$D$4</f>
        <v>1634.9538461538466</v>
      </c>
      <c r="H15" s="9">
        <f t="shared" si="0"/>
        <v>1961.9446153846159</v>
      </c>
      <c r="I15" s="8">
        <f t="shared" si="1"/>
        <v>19.61944615384616</v>
      </c>
    </row>
    <row r="16" spans="1:9" ht="14.25">
      <c r="A16" s="25"/>
      <c r="B16" s="6">
        <v>1195816</v>
      </c>
      <c r="C16" s="6" t="s">
        <v>16</v>
      </c>
      <c r="D16" s="7" t="s">
        <v>30</v>
      </c>
      <c r="E16" s="8" t="s">
        <v>53</v>
      </c>
      <c r="F16" s="21">
        <v>69.90923076923079</v>
      </c>
      <c r="G16" s="9">
        <f>F16*'Прайс лист BSS'!$D$4</f>
        <v>1747.7307692307697</v>
      </c>
      <c r="H16" s="9">
        <f t="shared" si="0"/>
        <v>2097.2769230769236</v>
      </c>
      <c r="I16" s="8">
        <f t="shared" si="1"/>
        <v>20.972769230769234</v>
      </c>
    </row>
    <row r="17" spans="1:9" ht="14.25">
      <c r="A17" s="25"/>
      <c r="B17" s="6">
        <v>1195824</v>
      </c>
      <c r="C17" s="6" t="s">
        <v>17</v>
      </c>
      <c r="D17" s="7" t="s">
        <v>31</v>
      </c>
      <c r="E17" s="8" t="s">
        <v>53</v>
      </c>
      <c r="F17" s="21">
        <v>87.77907692307694</v>
      </c>
      <c r="G17" s="9">
        <f>F17*'Прайс лист BSS'!$D$4</f>
        <v>2194.4769230769234</v>
      </c>
      <c r="H17" s="9">
        <f t="shared" si="0"/>
        <v>2633.372307692308</v>
      </c>
      <c r="I17" s="8">
        <f t="shared" si="1"/>
        <v>26.33372307692308</v>
      </c>
    </row>
    <row r="18" spans="1:9" ht="14.25">
      <c r="A18" s="25"/>
      <c r="B18" s="6">
        <v>1195832</v>
      </c>
      <c r="C18" s="6" t="s">
        <v>18</v>
      </c>
      <c r="D18" s="7" t="s">
        <v>24</v>
      </c>
      <c r="E18" s="8" t="s">
        <v>53</v>
      </c>
      <c r="F18" s="21">
        <v>103.13169230769233</v>
      </c>
      <c r="G18" s="9">
        <f>F18*'Прайс лист BSS'!$D$4</f>
        <v>2578.2923076923084</v>
      </c>
      <c r="H18" s="9">
        <f t="shared" si="0"/>
        <v>3093.95076923077</v>
      </c>
      <c r="I18" s="8">
        <f t="shared" si="1"/>
        <v>30.939507692307703</v>
      </c>
    </row>
    <row r="19" spans="1:9" ht="14.25">
      <c r="A19" s="25"/>
      <c r="B19" s="6">
        <v>1195840</v>
      </c>
      <c r="C19" s="6" t="s">
        <v>19</v>
      </c>
      <c r="D19" s="7" t="s">
        <v>25</v>
      </c>
      <c r="E19" s="8" t="s">
        <v>53</v>
      </c>
      <c r="F19" s="21">
        <v>115.6929230769231</v>
      </c>
      <c r="G19" s="9">
        <f>F19*'Прайс лист BSS'!$D$4</f>
        <v>2892.323076923077</v>
      </c>
      <c r="H19" s="9">
        <f t="shared" si="0"/>
        <v>3470.7876923076924</v>
      </c>
      <c r="I19" s="8">
        <f t="shared" si="1"/>
        <v>34.707876923076924</v>
      </c>
    </row>
    <row r="20" spans="1:9" ht="14.25">
      <c r="A20" s="25"/>
      <c r="B20" s="6">
        <v>1195859</v>
      </c>
      <c r="C20" s="6" t="s">
        <v>20</v>
      </c>
      <c r="D20" s="7" t="s">
        <v>26</v>
      </c>
      <c r="E20" s="8" t="s">
        <v>53</v>
      </c>
      <c r="F20" s="21">
        <v>126.23538461538463</v>
      </c>
      <c r="G20" s="9">
        <f>F20*'Прайс лист BSS'!$D$4</f>
        <v>3155.8846153846157</v>
      </c>
      <c r="H20" s="9">
        <f t="shared" si="0"/>
        <v>3787.0615384615385</v>
      </c>
      <c r="I20" s="8">
        <f t="shared" si="1"/>
        <v>37.870615384615384</v>
      </c>
    </row>
    <row r="21" spans="1:9" ht="14.25">
      <c r="A21" s="25"/>
      <c r="B21" s="6">
        <v>1195867</v>
      </c>
      <c r="C21" s="6" t="s">
        <v>21</v>
      </c>
      <c r="D21" s="7" t="s">
        <v>32</v>
      </c>
      <c r="E21" s="8" t="s">
        <v>53</v>
      </c>
      <c r="F21" s="21">
        <v>139.21587722622203</v>
      </c>
      <c r="G21" s="9">
        <f>F21*'Прайс лист BSS'!$D$4</f>
        <v>3480.396930655551</v>
      </c>
      <c r="H21" s="9">
        <f t="shared" si="0"/>
        <v>4176.476316786661</v>
      </c>
      <c r="I21" s="8">
        <f t="shared" si="1"/>
        <v>41.76476316786661</v>
      </c>
    </row>
    <row r="22" spans="1:9" ht="14.25">
      <c r="A22" s="25"/>
      <c r="B22" s="6">
        <v>1195875</v>
      </c>
      <c r="C22" s="6" t="s">
        <v>22</v>
      </c>
      <c r="D22" s="7" t="s">
        <v>33</v>
      </c>
      <c r="E22" s="8" t="s">
        <v>53</v>
      </c>
      <c r="F22" s="21">
        <v>145.02738461538462</v>
      </c>
      <c r="G22" s="9">
        <f>F22*'Прайс лист BSS'!$D$4</f>
        <v>3625.6846153846154</v>
      </c>
      <c r="H22" s="9">
        <f t="shared" si="0"/>
        <v>4350.821538461539</v>
      </c>
      <c r="I22" s="8">
        <f t="shared" si="1"/>
        <v>43.50821538461539</v>
      </c>
    </row>
    <row r="23" spans="1:9" ht="14.25">
      <c r="A23" s="25"/>
      <c r="B23" s="6">
        <v>1195883</v>
      </c>
      <c r="C23" s="6" t="s">
        <v>23</v>
      </c>
      <c r="D23" s="7" t="s">
        <v>27</v>
      </c>
      <c r="E23" s="8" t="s">
        <v>53</v>
      </c>
      <c r="F23" s="21">
        <v>155.0963076923077</v>
      </c>
      <c r="G23" s="9">
        <f>F23*'Прайс лист BSS'!$D$4</f>
        <v>3877.4076923076927</v>
      </c>
      <c r="H23" s="9">
        <f t="shared" si="0"/>
        <v>4652.889230769231</v>
      </c>
      <c r="I23" s="8">
        <f t="shared" si="1"/>
        <v>46.52889230769231</v>
      </c>
    </row>
    <row r="24" spans="1:9" ht="14.25">
      <c r="A24" s="25"/>
      <c r="B24" s="6">
        <v>1156004</v>
      </c>
      <c r="C24" s="6" t="s">
        <v>34</v>
      </c>
      <c r="D24" s="7" t="s">
        <v>35</v>
      </c>
      <c r="E24" s="8" t="s">
        <v>53</v>
      </c>
      <c r="F24" s="21">
        <v>56.543599441553496</v>
      </c>
      <c r="G24" s="9">
        <f>F24*'Прайс лист BSS'!$D$4</f>
        <v>1413.5899860388374</v>
      </c>
      <c r="H24" s="9">
        <f t="shared" si="0"/>
        <v>1696.3079832466049</v>
      </c>
      <c r="I24" s="8">
        <f t="shared" si="1"/>
        <v>16.96307983246605</v>
      </c>
    </row>
    <row r="25" spans="1:9" ht="14.25">
      <c r="A25" s="25"/>
      <c r="B25" s="6">
        <v>1156012</v>
      </c>
      <c r="C25" s="6" t="s">
        <v>34</v>
      </c>
      <c r="D25" s="7" t="s">
        <v>36</v>
      </c>
      <c r="E25" s="8" t="s">
        <v>53</v>
      </c>
      <c r="F25" s="21">
        <v>59.58518636036723</v>
      </c>
      <c r="G25" s="9">
        <f>F25*'Прайс лист BSS'!$D$4</f>
        <v>1489.6296590091808</v>
      </c>
      <c r="H25" s="9">
        <f t="shared" si="0"/>
        <v>1787.555590811017</v>
      </c>
      <c r="I25" s="8">
        <f t="shared" si="1"/>
        <v>17.875555908110172</v>
      </c>
    </row>
    <row r="26" spans="1:9" ht="14.25">
      <c r="A26" s="25"/>
      <c r="B26" s="6">
        <v>1156020</v>
      </c>
      <c r="C26" s="6" t="s">
        <v>34</v>
      </c>
      <c r="D26" s="7" t="s">
        <v>37</v>
      </c>
      <c r="E26" s="8" t="s">
        <v>53</v>
      </c>
      <c r="F26" s="21">
        <v>65.26946355290436</v>
      </c>
      <c r="G26" s="9">
        <f>F26*'Прайс лист BSS'!$D$4</f>
        <v>1631.7365888226088</v>
      </c>
      <c r="H26" s="9">
        <f t="shared" si="0"/>
        <v>1958.0839065871305</v>
      </c>
      <c r="I26" s="8">
        <f t="shared" si="1"/>
        <v>19.580839065871306</v>
      </c>
    </row>
    <row r="27" spans="1:9" ht="14.25">
      <c r="A27" s="25"/>
      <c r="B27" s="6">
        <v>1156039</v>
      </c>
      <c r="C27" s="6" t="s">
        <v>34</v>
      </c>
      <c r="D27" s="7" t="s">
        <v>38</v>
      </c>
      <c r="E27" s="8" t="s">
        <v>53</v>
      </c>
      <c r="F27" s="21">
        <v>78.85688052629354</v>
      </c>
      <c r="G27" s="9">
        <f>F27*'Прайс лист BSS'!$D$4</f>
        <v>1971.4220131573384</v>
      </c>
      <c r="H27" s="9">
        <f t="shared" si="0"/>
        <v>2365.7064157888058</v>
      </c>
      <c r="I27" s="8">
        <f t="shared" si="1"/>
        <v>23.65706415788806</v>
      </c>
    </row>
    <row r="28" spans="1:9" ht="14.25">
      <c r="A28" s="25"/>
      <c r="B28" s="6">
        <v>1156047</v>
      </c>
      <c r="C28" s="6" t="s">
        <v>34</v>
      </c>
      <c r="D28" s="7" t="s">
        <v>39</v>
      </c>
      <c r="E28" s="8" t="s">
        <v>53</v>
      </c>
      <c r="F28" s="21">
        <v>103.18957587680335</v>
      </c>
      <c r="G28" s="9">
        <f>F28*'Прайс лист BSS'!$D$4</f>
        <v>2579.7393969200834</v>
      </c>
      <c r="H28" s="9">
        <f t="shared" si="0"/>
        <v>3095.6872763041</v>
      </c>
      <c r="I28" s="8">
        <f t="shared" si="1"/>
        <v>30.956872763041</v>
      </c>
    </row>
    <row r="29" spans="1:9" ht="14.25">
      <c r="A29" s="25"/>
      <c r="B29" s="6">
        <v>1156055</v>
      </c>
      <c r="C29" s="6" t="s">
        <v>34</v>
      </c>
      <c r="D29" s="7" t="s">
        <v>43</v>
      </c>
      <c r="E29" s="8" t="s">
        <v>53</v>
      </c>
      <c r="F29" s="21">
        <v>113.93485425392397</v>
      </c>
      <c r="G29" s="9">
        <f>F29*'Прайс лист BSS'!$D$4</f>
        <v>2848.371356348099</v>
      </c>
      <c r="H29" s="9">
        <f t="shared" si="0"/>
        <v>3418.0456276177188</v>
      </c>
      <c r="I29" s="8">
        <f t="shared" si="1"/>
        <v>34.18045627617719</v>
      </c>
    </row>
    <row r="30" spans="1:9" ht="14.25">
      <c r="A30" s="25"/>
      <c r="B30" s="6">
        <v>1156063</v>
      </c>
      <c r="C30" s="6" t="s">
        <v>34</v>
      </c>
      <c r="D30" s="7" t="s">
        <v>44</v>
      </c>
      <c r="E30" s="8" t="s">
        <v>53</v>
      </c>
      <c r="F30" s="21">
        <v>124.5305463891357</v>
      </c>
      <c r="G30" s="9">
        <f>F30*'Прайс лист BSS'!$D$4</f>
        <v>3113.263659728392</v>
      </c>
      <c r="H30" s="9">
        <f t="shared" si="0"/>
        <v>3735.9163916740704</v>
      </c>
      <c r="I30" s="8">
        <f t="shared" si="1"/>
        <v>37.359163916740705</v>
      </c>
    </row>
    <row r="31" spans="1:9" ht="14.25">
      <c r="A31" s="25"/>
      <c r="B31" s="6">
        <v>1156071</v>
      </c>
      <c r="C31" s="6" t="s">
        <v>34</v>
      </c>
      <c r="D31" s="7" t="s">
        <v>40</v>
      </c>
      <c r="E31" s="8" t="s">
        <v>53</v>
      </c>
      <c r="F31" s="21">
        <v>130.01537525912767</v>
      </c>
      <c r="G31" s="9">
        <f>F31*'Прайс лист BSS'!$D$4</f>
        <v>3250.3843814781917</v>
      </c>
      <c r="H31" s="9">
        <f t="shared" si="0"/>
        <v>3900.46125777383</v>
      </c>
      <c r="I31" s="8">
        <f t="shared" si="1"/>
        <v>39.0046125777383</v>
      </c>
    </row>
    <row r="32" spans="1:9" ht="14.25">
      <c r="A32" s="25"/>
      <c r="B32" s="6">
        <v>1156098</v>
      </c>
      <c r="C32" s="6" t="s">
        <v>34</v>
      </c>
      <c r="D32" s="7" t="s">
        <v>41</v>
      </c>
      <c r="E32" s="8" t="s">
        <v>53</v>
      </c>
      <c r="F32" s="21">
        <v>142.73020582138173</v>
      </c>
      <c r="G32" s="9">
        <f>F32*'Прайс лист BSS'!$D$4</f>
        <v>3568.2551455345433</v>
      </c>
      <c r="H32" s="9">
        <f t="shared" si="0"/>
        <v>4281.906174641452</v>
      </c>
      <c r="I32" s="8">
        <f t="shared" si="1"/>
        <v>42.81906174641452</v>
      </c>
    </row>
    <row r="33" spans="1:9" ht="14.25">
      <c r="A33" s="25"/>
      <c r="B33" s="6">
        <v>1156101</v>
      </c>
      <c r="C33" s="6" t="s">
        <v>34</v>
      </c>
      <c r="D33" s="7" t="s">
        <v>42</v>
      </c>
      <c r="E33" s="8" t="s">
        <v>53</v>
      </c>
      <c r="F33" s="21">
        <v>160.9298652536278</v>
      </c>
      <c r="G33" s="9">
        <f>F33*'Прайс лист BSS'!$D$4</f>
        <v>4023.2466313406953</v>
      </c>
      <c r="H33" s="9">
        <f t="shared" si="0"/>
        <v>4827.895957608835</v>
      </c>
      <c r="I33" s="8">
        <f t="shared" si="1"/>
        <v>48.27895957608835</v>
      </c>
    </row>
    <row r="34" spans="1:9" ht="45" customHeight="1">
      <c r="A34" s="12"/>
      <c r="B34" s="6">
        <v>3498425</v>
      </c>
      <c r="C34" s="6" t="s">
        <v>51</v>
      </c>
      <c r="D34" s="7" t="s">
        <v>83</v>
      </c>
      <c r="E34" s="8" t="s">
        <v>52</v>
      </c>
      <c r="F34" s="21">
        <v>85.64425370442963</v>
      </c>
      <c r="G34" s="9">
        <f>F34*'Прайс лист BSS'!$D$4</f>
        <v>2141.1063426107407</v>
      </c>
      <c r="H34" s="9">
        <f t="shared" si="0"/>
        <v>2569.3276111328887</v>
      </c>
      <c r="I34" s="8">
        <f t="shared" si="1"/>
        <v>25.69327611132889</v>
      </c>
    </row>
    <row r="35" spans="1:9" ht="12.75">
      <c r="A35" s="31" t="s">
        <v>46</v>
      </c>
      <c r="B35" s="32"/>
      <c r="C35" s="32"/>
      <c r="D35" s="32"/>
      <c r="E35" s="32"/>
      <c r="F35" s="32"/>
      <c r="G35" s="32"/>
      <c r="H35" s="32"/>
      <c r="I35" s="33"/>
    </row>
    <row r="36" spans="1:9" ht="38.25" customHeight="1">
      <c r="A36" s="11"/>
      <c r="B36" s="6">
        <v>1144103</v>
      </c>
      <c r="C36" s="6">
        <v>5019</v>
      </c>
      <c r="D36" s="7" t="s">
        <v>47</v>
      </c>
      <c r="E36" s="8" t="s">
        <v>9</v>
      </c>
      <c r="F36" s="21">
        <v>19.53969230769231</v>
      </c>
      <c r="G36" s="9">
        <f>F36*'Прайс лист BSS'!$D$4</f>
        <v>488.49230769230775</v>
      </c>
      <c r="H36" s="9">
        <f t="shared" si="0"/>
        <v>586.1907692307693</v>
      </c>
      <c r="I36" s="8">
        <f t="shared" si="1"/>
        <v>5.861907692307693</v>
      </c>
    </row>
    <row r="37" spans="1:9" ht="39" customHeight="1">
      <c r="A37" s="11"/>
      <c r="B37" s="6">
        <v>6408702</v>
      </c>
      <c r="C37" s="6" t="s">
        <v>48</v>
      </c>
      <c r="D37" s="7" t="s">
        <v>49</v>
      </c>
      <c r="E37" s="8" t="s">
        <v>9</v>
      </c>
      <c r="F37" s="21">
        <v>19.165846153846157</v>
      </c>
      <c r="G37" s="9">
        <f>F37*'Прайс лист BSS'!$D$4</f>
        <v>479.14615384615394</v>
      </c>
      <c r="H37" s="9">
        <f t="shared" si="0"/>
        <v>574.9753846153847</v>
      </c>
      <c r="I37" s="8">
        <f t="shared" si="1"/>
        <v>5.749753846153847</v>
      </c>
    </row>
    <row r="38" spans="1:9" ht="42" customHeight="1">
      <c r="A38" s="11"/>
      <c r="B38" s="6">
        <v>3156141</v>
      </c>
      <c r="C38" s="6">
        <v>342</v>
      </c>
      <c r="D38" s="7" t="s">
        <v>50</v>
      </c>
      <c r="E38" s="8" t="s">
        <v>9</v>
      </c>
      <c r="F38" s="21">
        <v>6.031384615384615</v>
      </c>
      <c r="G38" s="9">
        <f>F38*'Прайс лист BSS'!$D$4</f>
        <v>150.7846153846154</v>
      </c>
      <c r="H38" s="9">
        <f t="shared" si="0"/>
        <v>180.94153846153847</v>
      </c>
      <c r="I38" s="8">
        <f t="shared" si="1"/>
        <v>1.8094153846153846</v>
      </c>
    </row>
  </sheetData>
  <sheetProtection/>
  <mergeCells count="5">
    <mergeCell ref="A35:I35"/>
    <mergeCell ref="B12:I12"/>
    <mergeCell ref="A1:I1"/>
    <mergeCell ref="A14:A23"/>
    <mergeCell ref="A24:A33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3"/>
  <sheetViews>
    <sheetView zoomScale="130" zoomScaleNormal="130" zoomScalePageLayoutView="0" workbookViewId="0" topLeftCell="A1">
      <selection activeCell="J7" sqref="J7"/>
    </sheetView>
  </sheetViews>
  <sheetFormatPr defaultColWidth="9.00390625" defaultRowHeight="12.75"/>
  <cols>
    <col min="1" max="1" width="19.625" style="1" customWidth="1"/>
    <col min="2" max="2" width="9.125" style="1" customWidth="1"/>
    <col min="3" max="3" width="10.75390625" style="1" customWidth="1"/>
    <col min="4" max="4" width="47.875" style="1" customWidth="1"/>
    <col min="5" max="5" width="9.75390625" style="1" customWidth="1"/>
    <col min="6" max="7" width="9.125" style="1" hidden="1" customWidth="1"/>
    <col min="8" max="8" width="7.75390625" style="1" hidden="1" customWidth="1"/>
    <col min="9" max="9" width="9.125" style="1" customWidth="1"/>
  </cols>
  <sheetData>
    <row r="1" spans="1:9" ht="12.75">
      <c r="A1" s="26" t="s">
        <v>12</v>
      </c>
      <c r="B1" s="26"/>
      <c r="C1" s="26"/>
      <c r="D1" s="26"/>
      <c r="E1" s="26"/>
      <c r="F1" s="26"/>
      <c r="G1" s="26"/>
      <c r="H1" s="26"/>
      <c r="I1" s="26"/>
    </row>
    <row r="2" spans="1:9" ht="12.75">
      <c r="A2" s="43"/>
      <c r="B2" s="38"/>
      <c r="C2" s="38"/>
      <c r="D2" s="38"/>
      <c r="E2" s="38"/>
      <c r="F2" s="38"/>
      <c r="G2" s="38"/>
      <c r="H2" s="38"/>
      <c r="I2" s="44"/>
    </row>
    <row r="3" spans="1:9" ht="12.75">
      <c r="A3" s="45"/>
      <c r="B3" s="46"/>
      <c r="C3" s="46"/>
      <c r="D3" s="46"/>
      <c r="E3" s="46"/>
      <c r="F3" s="46"/>
      <c r="G3" s="46"/>
      <c r="H3" s="46"/>
      <c r="I3" s="47"/>
    </row>
    <row r="4" spans="1:9" ht="12.75">
      <c r="A4" s="45"/>
      <c r="B4" s="46"/>
      <c r="C4" s="46"/>
      <c r="D4" s="46"/>
      <c r="E4" s="46"/>
      <c r="F4" s="46"/>
      <c r="G4" s="46"/>
      <c r="H4" s="46"/>
      <c r="I4" s="47"/>
    </row>
    <row r="5" spans="1:9" ht="12.75">
      <c r="A5" s="45"/>
      <c r="B5" s="46"/>
      <c r="C5" s="46"/>
      <c r="D5" s="46"/>
      <c r="E5" s="46"/>
      <c r="F5" s="46"/>
      <c r="G5" s="46"/>
      <c r="H5" s="46"/>
      <c r="I5" s="47"/>
    </row>
    <row r="6" spans="1:9" ht="12.75">
      <c r="A6" s="45"/>
      <c r="B6" s="46"/>
      <c r="C6" s="46"/>
      <c r="D6" s="46"/>
      <c r="E6" s="46"/>
      <c r="F6" s="46"/>
      <c r="G6" s="46"/>
      <c r="H6" s="46"/>
      <c r="I6" s="47"/>
    </row>
    <row r="7" spans="1:9" ht="12.75">
      <c r="A7" s="45"/>
      <c r="B7" s="46"/>
      <c r="C7" s="46"/>
      <c r="D7" s="46"/>
      <c r="E7" s="46"/>
      <c r="F7" s="46"/>
      <c r="G7" s="46"/>
      <c r="H7" s="46"/>
      <c r="I7" s="47"/>
    </row>
    <row r="8" spans="1:9" ht="12.75">
      <c r="A8" s="45"/>
      <c r="B8" s="46"/>
      <c r="C8" s="46"/>
      <c r="D8" s="46"/>
      <c r="E8" s="46"/>
      <c r="F8" s="46"/>
      <c r="G8" s="46"/>
      <c r="H8" s="46"/>
      <c r="I8" s="47"/>
    </row>
    <row r="9" spans="1:9" ht="12.75">
      <c r="A9" s="45"/>
      <c r="B9" s="46"/>
      <c r="C9" s="46"/>
      <c r="D9" s="46"/>
      <c r="E9" s="46"/>
      <c r="F9" s="46"/>
      <c r="G9" s="46"/>
      <c r="H9" s="46"/>
      <c r="I9" s="47"/>
    </row>
    <row r="10" spans="1:9" ht="12.75">
      <c r="A10" s="48"/>
      <c r="B10" s="39"/>
      <c r="C10" s="39"/>
      <c r="D10" s="39"/>
      <c r="E10" s="39"/>
      <c r="F10" s="39"/>
      <c r="G10" s="39"/>
      <c r="H10" s="39"/>
      <c r="I10" s="49"/>
    </row>
    <row r="11" spans="1:9" ht="38.25">
      <c r="A11" s="5" t="s">
        <v>3</v>
      </c>
      <c r="B11" s="5" t="s">
        <v>4</v>
      </c>
      <c r="C11" s="5" t="s">
        <v>5</v>
      </c>
      <c r="D11" s="5" t="s">
        <v>6</v>
      </c>
      <c r="E11" s="5" t="s">
        <v>80</v>
      </c>
      <c r="F11" s="5"/>
      <c r="G11" s="5"/>
      <c r="H11" s="5"/>
      <c r="I11" s="5" t="s">
        <v>7</v>
      </c>
    </row>
    <row r="12" spans="1:9" ht="39" customHeight="1">
      <c r="A12" s="36" t="s">
        <v>55</v>
      </c>
      <c r="B12" s="26"/>
      <c r="C12" s="26"/>
      <c r="D12" s="26"/>
      <c r="E12" s="26"/>
      <c r="F12" s="26"/>
      <c r="G12" s="26"/>
      <c r="H12" s="26"/>
      <c r="I12" s="26"/>
    </row>
    <row r="13" spans="1:9" ht="14.25">
      <c r="A13" s="25"/>
      <c r="B13" s="14">
        <v>1360051</v>
      </c>
      <c r="C13" s="15">
        <v>732</v>
      </c>
      <c r="D13" s="16" t="s">
        <v>56</v>
      </c>
      <c r="E13" s="18" t="s">
        <v>57</v>
      </c>
      <c r="F13" s="21">
        <v>31.288455599272336</v>
      </c>
      <c r="G13" s="17">
        <f>F13*'[1]Прайс лист VBS'!$D$5</f>
        <v>344.1730115919957</v>
      </c>
      <c r="H13" s="17">
        <f aca="true" t="shared" si="0" ref="H13:H35">G13*1.2</f>
        <v>413.0076139103948</v>
      </c>
      <c r="I13" s="8">
        <f aca="true" t="shared" si="1" ref="I13:I35">H13/100</f>
        <v>4.130076139103948</v>
      </c>
    </row>
    <row r="14" spans="1:9" ht="14.25">
      <c r="A14" s="25"/>
      <c r="B14" s="14">
        <v>1360086</v>
      </c>
      <c r="C14" s="15">
        <v>732</v>
      </c>
      <c r="D14" s="16" t="s">
        <v>58</v>
      </c>
      <c r="E14" s="18" t="s">
        <v>57</v>
      </c>
      <c r="F14" s="21">
        <v>31.961593687862244</v>
      </c>
      <c r="G14" s="17">
        <f>F14*'[1]Прайс лист VBS'!$D$5</f>
        <v>351.5775305664847</v>
      </c>
      <c r="H14" s="17">
        <f t="shared" si="0"/>
        <v>421.89303667978163</v>
      </c>
      <c r="I14" s="8">
        <f t="shared" si="1"/>
        <v>4.218930366797816</v>
      </c>
    </row>
    <row r="15" spans="1:9" ht="14.25">
      <c r="A15" s="25"/>
      <c r="B15" s="14">
        <v>1360108</v>
      </c>
      <c r="C15" s="15">
        <v>732</v>
      </c>
      <c r="D15" s="16" t="s">
        <v>81</v>
      </c>
      <c r="E15" s="18" t="s">
        <v>57</v>
      </c>
      <c r="F15" s="21">
        <v>34.52949084063122</v>
      </c>
      <c r="G15" s="17">
        <f>F15*'[1]Прайс лист VBS'!$D$5</f>
        <v>379.8243992469434</v>
      </c>
      <c r="H15" s="17">
        <f t="shared" si="0"/>
        <v>455.7892790963321</v>
      </c>
      <c r="I15" s="8">
        <f t="shared" si="1"/>
        <v>4.557892790963321</v>
      </c>
    </row>
    <row r="16" spans="1:9" ht="14.25">
      <c r="A16" s="25"/>
      <c r="B16" s="14">
        <v>1360124</v>
      </c>
      <c r="C16" s="15">
        <v>732</v>
      </c>
      <c r="D16" s="16" t="s">
        <v>59</v>
      </c>
      <c r="E16" s="18" t="s">
        <v>57</v>
      </c>
      <c r="F16" s="21">
        <v>34.778801243812666</v>
      </c>
      <c r="G16" s="17">
        <f>F16*'[1]Прайс лист VBS'!$D$5</f>
        <v>382.5668136819393</v>
      </c>
      <c r="H16" s="17">
        <f t="shared" si="0"/>
        <v>459.0801764183272</v>
      </c>
      <c r="I16" s="8">
        <f t="shared" si="1"/>
        <v>4.590801764183272</v>
      </c>
    </row>
    <row r="17" spans="1:9" ht="14.25">
      <c r="A17" s="25"/>
      <c r="B17" s="14">
        <v>1360140</v>
      </c>
      <c r="C17" s="15">
        <v>732</v>
      </c>
      <c r="D17" s="16" t="s">
        <v>60</v>
      </c>
      <c r="E17" s="18" t="s">
        <v>57</v>
      </c>
      <c r="F17" s="21">
        <v>35.27742205017557</v>
      </c>
      <c r="G17" s="17">
        <f>F17*'[1]Прайс лист VBS'!$D$5</f>
        <v>388.0516425519313</v>
      </c>
      <c r="H17" s="17">
        <f t="shared" si="0"/>
        <v>465.66197106231755</v>
      </c>
      <c r="I17" s="8">
        <f t="shared" si="1"/>
        <v>4.6566197106231755</v>
      </c>
    </row>
    <row r="18" spans="1:9" ht="14.25">
      <c r="A18" s="25"/>
      <c r="B18" s="14">
        <v>1360159</v>
      </c>
      <c r="C18" s="15">
        <v>732</v>
      </c>
      <c r="D18" s="16" t="s">
        <v>61</v>
      </c>
      <c r="E18" s="18" t="s">
        <v>57</v>
      </c>
      <c r="F18" s="21">
        <v>35.526732453357035</v>
      </c>
      <c r="G18" s="17">
        <f>F18*'[1]Прайс лист VBS'!$D$5</f>
        <v>390.7940569869274</v>
      </c>
      <c r="H18" s="17">
        <f t="shared" si="0"/>
        <v>468.95286838431286</v>
      </c>
      <c r="I18" s="8">
        <f t="shared" si="1"/>
        <v>4.689528683843129</v>
      </c>
    </row>
    <row r="19" spans="1:9" ht="14.25">
      <c r="A19" s="25"/>
      <c r="B19" s="14">
        <v>1360167</v>
      </c>
      <c r="C19" s="15">
        <v>732</v>
      </c>
      <c r="D19" s="16" t="s">
        <v>62</v>
      </c>
      <c r="E19" s="18" t="s">
        <v>57</v>
      </c>
      <c r="F19" s="21">
        <v>35.900698058129215</v>
      </c>
      <c r="G19" s="17">
        <f>F19*'[1]Прайс лист VBS'!$D$5</f>
        <v>394.90767863942136</v>
      </c>
      <c r="H19" s="17">
        <f t="shared" si="0"/>
        <v>473.8892143673056</v>
      </c>
      <c r="I19" s="8">
        <f t="shared" si="1"/>
        <v>4.7388921436730564</v>
      </c>
    </row>
    <row r="20" spans="1:9" ht="14.25">
      <c r="A20" s="25"/>
      <c r="B20" s="14">
        <v>1360183</v>
      </c>
      <c r="C20" s="15">
        <v>732</v>
      </c>
      <c r="D20" s="16" t="s">
        <v>63</v>
      </c>
      <c r="E20" s="18" t="s">
        <v>64</v>
      </c>
      <c r="F20" s="21">
        <v>36.34945678385582</v>
      </c>
      <c r="G20" s="17">
        <f>F20*'[1]Прайс лист VBS'!$D$5</f>
        <v>399.84402462241405</v>
      </c>
      <c r="H20" s="17">
        <f t="shared" si="0"/>
        <v>479.81282954689686</v>
      </c>
      <c r="I20" s="8">
        <f t="shared" si="1"/>
        <v>4.798128295468969</v>
      </c>
    </row>
    <row r="21" spans="1:9" ht="14.25">
      <c r="A21" s="25"/>
      <c r="B21" s="14">
        <v>1360205</v>
      </c>
      <c r="C21" s="15">
        <v>732</v>
      </c>
      <c r="D21" s="16" t="s">
        <v>65</v>
      </c>
      <c r="E21" s="18" t="s">
        <v>64</v>
      </c>
      <c r="F21" s="21">
        <v>36.897939670855024</v>
      </c>
      <c r="G21" s="17">
        <f>F21*'[1]Прайс лист VBS'!$D$5</f>
        <v>405.8773363794053</v>
      </c>
      <c r="H21" s="17">
        <f t="shared" si="0"/>
        <v>487.0528036552863</v>
      </c>
      <c r="I21" s="8">
        <f t="shared" si="1"/>
        <v>4.870528036552863</v>
      </c>
    </row>
    <row r="22" spans="1:9" ht="14.25">
      <c r="A22" s="25"/>
      <c r="B22" s="14">
        <v>1360221</v>
      </c>
      <c r="C22" s="15">
        <v>732</v>
      </c>
      <c r="D22" s="16" t="s">
        <v>66</v>
      </c>
      <c r="E22" s="18" t="s">
        <v>64</v>
      </c>
      <c r="F22" s="21">
        <v>37.64587088039938</v>
      </c>
      <c r="G22" s="17">
        <f>F22*'[1]Прайс лист VBS'!$D$5</f>
        <v>414.1045796843932</v>
      </c>
      <c r="H22" s="17">
        <f t="shared" si="0"/>
        <v>496.9254956212718</v>
      </c>
      <c r="I22" s="8">
        <f t="shared" si="1"/>
        <v>4.969254956212718</v>
      </c>
    </row>
    <row r="23" spans="1:9" ht="14.25">
      <c r="A23" s="25"/>
      <c r="B23" s="14">
        <v>1360248</v>
      </c>
      <c r="C23" s="15">
        <v>732</v>
      </c>
      <c r="D23" s="16" t="s">
        <v>67</v>
      </c>
      <c r="E23" s="18" t="s">
        <v>64</v>
      </c>
      <c r="F23" s="21">
        <v>40.91183716207642</v>
      </c>
      <c r="G23" s="17">
        <f>F23*'[1]Прайс лист VBS'!$D$5</f>
        <v>450.0302087828406</v>
      </c>
      <c r="H23" s="17">
        <f t="shared" si="0"/>
        <v>540.0362505394087</v>
      </c>
      <c r="I23" s="8">
        <f t="shared" si="1"/>
        <v>5.400362505394087</v>
      </c>
    </row>
    <row r="24" spans="1:9" ht="14.25">
      <c r="A24" s="25"/>
      <c r="B24" s="14">
        <v>1360264</v>
      </c>
      <c r="C24" s="15">
        <v>732</v>
      </c>
      <c r="D24" s="16" t="s">
        <v>68</v>
      </c>
      <c r="E24" s="18" t="s">
        <v>64</v>
      </c>
      <c r="F24" s="21">
        <v>45.125182975842975</v>
      </c>
      <c r="G24" s="17">
        <f>F24*'[1]Прайс лист VBS'!$D$5</f>
        <v>496.37701273427274</v>
      </c>
      <c r="H24" s="17">
        <f t="shared" si="0"/>
        <v>595.6524152811272</v>
      </c>
      <c r="I24" s="8">
        <f t="shared" si="1"/>
        <v>5.956524152811272</v>
      </c>
    </row>
    <row r="25" spans="1:9" ht="14.25">
      <c r="A25" s="25"/>
      <c r="B25" s="14">
        <v>1360280</v>
      </c>
      <c r="C25" s="15">
        <v>732</v>
      </c>
      <c r="D25" s="16" t="s">
        <v>69</v>
      </c>
      <c r="E25" s="18" t="s">
        <v>64</v>
      </c>
      <c r="F25" s="21">
        <v>48.565666539747006</v>
      </c>
      <c r="G25" s="17">
        <f>F25*'[1]Прайс лист VBS'!$D$5</f>
        <v>534.2223319372171</v>
      </c>
      <c r="H25" s="17">
        <f t="shared" si="0"/>
        <v>641.0667983246605</v>
      </c>
      <c r="I25" s="8">
        <f t="shared" si="1"/>
        <v>6.410667983246604</v>
      </c>
    </row>
    <row r="26" spans="1:9" ht="14.25">
      <c r="A26" s="25"/>
      <c r="B26" s="14">
        <v>1360302</v>
      </c>
      <c r="C26" s="15">
        <v>732</v>
      </c>
      <c r="D26" s="16" t="s">
        <v>70</v>
      </c>
      <c r="E26" s="18" t="s">
        <v>64</v>
      </c>
      <c r="F26" s="21">
        <v>52.57956403096841</v>
      </c>
      <c r="G26" s="17">
        <f>F26*'[1]Прайс лист VBS'!$D$5</f>
        <v>578.3752043406525</v>
      </c>
      <c r="H26" s="17">
        <f t="shared" si="0"/>
        <v>694.050245208783</v>
      </c>
      <c r="I26" s="8">
        <f t="shared" si="1"/>
        <v>6.940502452087831</v>
      </c>
    </row>
    <row r="27" spans="1:9" ht="14.25">
      <c r="A27" s="25"/>
      <c r="B27" s="14">
        <v>1360337</v>
      </c>
      <c r="C27" s="15">
        <v>732</v>
      </c>
      <c r="D27" s="16" t="s">
        <v>71</v>
      </c>
      <c r="E27" s="18" t="s">
        <v>72</v>
      </c>
      <c r="F27" s="21">
        <v>53.60173668401236</v>
      </c>
      <c r="G27" s="17">
        <f>F27*'[1]Прайс лист VBS'!$D$5</f>
        <v>589.619103524136</v>
      </c>
      <c r="H27" s="17">
        <f t="shared" si="0"/>
        <v>707.5429242289632</v>
      </c>
      <c r="I27" s="8">
        <f t="shared" si="1"/>
        <v>7.0754292422896325</v>
      </c>
    </row>
    <row r="28" spans="1:9" ht="14.25">
      <c r="A28" s="25"/>
      <c r="B28" s="14">
        <v>1360353</v>
      </c>
      <c r="C28" s="15">
        <v>732</v>
      </c>
      <c r="D28" s="16" t="s">
        <v>73</v>
      </c>
      <c r="E28" s="18" t="s">
        <v>72</v>
      </c>
      <c r="F28" s="21">
        <v>58.1890481025511</v>
      </c>
      <c r="G28" s="17">
        <f>F28*'[1]Прайс лист VBS'!$D$5</f>
        <v>640.0795291280621</v>
      </c>
      <c r="H28" s="17">
        <f t="shared" si="0"/>
        <v>768.0954349536745</v>
      </c>
      <c r="I28" s="8">
        <f t="shared" si="1"/>
        <v>7.680954349536745</v>
      </c>
    </row>
    <row r="29" spans="1:9" ht="14.25">
      <c r="A29" s="25"/>
      <c r="B29" s="14">
        <v>1360388</v>
      </c>
      <c r="C29" s="15">
        <v>732</v>
      </c>
      <c r="D29" s="16" t="s">
        <v>74</v>
      </c>
      <c r="E29" s="18" t="s">
        <v>72</v>
      </c>
      <c r="F29" s="21">
        <v>58.83725515082286</v>
      </c>
      <c r="G29" s="17">
        <f>F29*'[1]Прайс лист VBS'!$D$5</f>
        <v>647.2098066590515</v>
      </c>
      <c r="H29" s="17">
        <f t="shared" si="0"/>
        <v>776.6517679908618</v>
      </c>
      <c r="I29" s="8">
        <f t="shared" si="1"/>
        <v>7.766517679908618</v>
      </c>
    </row>
    <row r="30" spans="1:9" ht="14.25">
      <c r="A30" s="25"/>
      <c r="B30" s="14">
        <v>1360396</v>
      </c>
      <c r="C30" s="15">
        <v>732</v>
      </c>
      <c r="D30" s="16" t="s">
        <v>75</v>
      </c>
      <c r="E30" s="18" t="s">
        <v>72</v>
      </c>
      <c r="F30" s="21">
        <v>62.3774628759995</v>
      </c>
      <c r="G30" s="17">
        <f>F30*'[1]Прайс лист VBS'!$D$5</f>
        <v>686.1520916359945</v>
      </c>
      <c r="H30" s="17">
        <f t="shared" si="0"/>
        <v>823.3825099631933</v>
      </c>
      <c r="I30" s="8">
        <f t="shared" si="1"/>
        <v>8.233825099631934</v>
      </c>
    </row>
    <row r="31" spans="1:9" ht="14.25">
      <c r="A31" s="25"/>
      <c r="B31" s="14">
        <v>1360426</v>
      </c>
      <c r="C31" s="15">
        <v>732</v>
      </c>
      <c r="D31" s="16" t="s">
        <v>76</v>
      </c>
      <c r="E31" s="18" t="s">
        <v>72</v>
      </c>
      <c r="F31" s="21">
        <v>64.69604962558702</v>
      </c>
      <c r="G31" s="17">
        <f>F31*'[1]Прайс лист VBS'!$D$5</f>
        <v>711.6565458814573</v>
      </c>
      <c r="H31" s="17">
        <f t="shared" si="0"/>
        <v>853.9878550577488</v>
      </c>
      <c r="I31" s="8">
        <f t="shared" si="1"/>
        <v>8.539878550577487</v>
      </c>
    </row>
    <row r="32" spans="1:9" ht="14.25">
      <c r="A32" s="25"/>
      <c r="B32" s="14">
        <v>1360450</v>
      </c>
      <c r="C32" s="15">
        <v>732</v>
      </c>
      <c r="D32" s="16" t="s">
        <v>77</v>
      </c>
      <c r="E32" s="18" t="s">
        <v>72</v>
      </c>
      <c r="F32" s="21">
        <v>73.44684477725602</v>
      </c>
      <c r="G32" s="17">
        <f>F32*'[1]Прайс лист VBS'!$D$5</f>
        <v>807.9152925498162</v>
      </c>
      <c r="H32" s="17">
        <f t="shared" si="0"/>
        <v>969.4983510597793</v>
      </c>
      <c r="I32" s="8">
        <f t="shared" si="1"/>
        <v>9.694983510597794</v>
      </c>
    </row>
    <row r="33" spans="1:9" ht="14.25">
      <c r="A33" s="25"/>
      <c r="B33" s="14">
        <v>1360485</v>
      </c>
      <c r="C33" s="15">
        <v>732</v>
      </c>
      <c r="D33" s="16" t="s">
        <v>78</v>
      </c>
      <c r="E33" s="18" t="s">
        <v>72</v>
      </c>
      <c r="F33" s="21">
        <v>74.79312095443585</v>
      </c>
      <c r="G33" s="17">
        <f>F33*'[1]Прайс лист VBS'!$D$5</f>
        <v>822.7243304987943</v>
      </c>
      <c r="H33" s="17">
        <f t="shared" si="0"/>
        <v>987.2691965985531</v>
      </c>
      <c r="I33" s="8">
        <f t="shared" si="1"/>
        <v>9.872691965985531</v>
      </c>
    </row>
    <row r="34" spans="1:9" ht="14.25">
      <c r="A34" s="25"/>
      <c r="B34" s="14">
        <v>1360507</v>
      </c>
      <c r="C34" s="15">
        <v>732</v>
      </c>
      <c r="D34" s="16" t="s">
        <v>79</v>
      </c>
      <c r="E34" s="18" t="s">
        <v>72</v>
      </c>
      <c r="F34" s="21">
        <v>77.85963891356772</v>
      </c>
      <c r="G34" s="17">
        <f>F34*'[1]Прайс лист VBS'!$D$5</f>
        <v>856.4560280492449</v>
      </c>
      <c r="H34" s="17">
        <f t="shared" si="0"/>
        <v>1027.7472336590938</v>
      </c>
      <c r="I34" s="8">
        <f t="shared" si="1"/>
        <v>10.277472336590938</v>
      </c>
    </row>
    <row r="35" spans="1:9" ht="41.25" customHeight="1">
      <c r="A35" s="11"/>
      <c r="B35" s="6">
        <v>3498425</v>
      </c>
      <c r="C35" s="6" t="s">
        <v>51</v>
      </c>
      <c r="D35" s="7" t="s">
        <v>83</v>
      </c>
      <c r="E35" s="8" t="s">
        <v>82</v>
      </c>
      <c r="F35" s="21">
        <v>85.64425370442963</v>
      </c>
      <c r="G35" s="9">
        <f>F35*'Прайс лист BSS'!$D$4</f>
        <v>2141.1063426107407</v>
      </c>
      <c r="H35" s="9">
        <f t="shared" si="0"/>
        <v>2569.3276111328887</v>
      </c>
      <c r="I35" s="8">
        <f t="shared" si="1"/>
        <v>25.69327611132889</v>
      </c>
    </row>
    <row r="36" spans="1:9" ht="39.75" customHeight="1">
      <c r="A36" s="31" t="s">
        <v>88</v>
      </c>
      <c r="B36" s="32"/>
      <c r="C36" s="32"/>
      <c r="D36" s="32"/>
      <c r="E36" s="32"/>
      <c r="F36" s="32"/>
      <c r="G36" s="32"/>
      <c r="H36" s="32"/>
      <c r="I36" s="33"/>
    </row>
    <row r="37" spans="1:9" ht="48.75" customHeight="1">
      <c r="A37" s="25"/>
      <c r="B37" s="14">
        <v>2207028</v>
      </c>
      <c r="C37" s="15" t="s">
        <v>86</v>
      </c>
      <c r="D37" s="16" t="s">
        <v>84</v>
      </c>
      <c r="E37" s="8" t="s">
        <v>64</v>
      </c>
      <c r="F37" s="21">
        <v>35.55166349367518</v>
      </c>
      <c r="G37" s="17">
        <f>F37*'[1]Прайс лист VBS'!$D$5</f>
        <v>391.068298430427</v>
      </c>
      <c r="H37" s="17">
        <f>G37*1.2</f>
        <v>469.2819581165123</v>
      </c>
      <c r="I37" s="8">
        <f>H37/100</f>
        <v>4.692819581165123</v>
      </c>
    </row>
    <row r="38" spans="1:9" ht="48.75" customHeight="1">
      <c r="A38" s="25"/>
      <c r="B38" s="14">
        <v>2207036</v>
      </c>
      <c r="C38" s="15" t="s">
        <v>87</v>
      </c>
      <c r="D38" s="16" t="s">
        <v>85</v>
      </c>
      <c r="E38" s="8" t="s">
        <v>72</v>
      </c>
      <c r="F38" s="21">
        <v>60.35804861022972</v>
      </c>
      <c r="G38" s="17">
        <f>F38*'[1]Прайс лист VBS'!$D$5</f>
        <v>663.9385347125269</v>
      </c>
      <c r="H38" s="17">
        <f>G38*1.2</f>
        <v>796.7262416550323</v>
      </c>
      <c r="I38" s="8">
        <f>H38/100</f>
        <v>7.967262416550323</v>
      </c>
    </row>
    <row r="39" spans="1:9" ht="39" customHeight="1">
      <c r="A39" s="11"/>
      <c r="B39" s="6">
        <v>3498425</v>
      </c>
      <c r="C39" s="6" t="s">
        <v>51</v>
      </c>
      <c r="D39" s="7" t="s">
        <v>83</v>
      </c>
      <c r="E39" s="8" t="s">
        <v>82</v>
      </c>
      <c r="F39" s="21">
        <v>85.64425370442963</v>
      </c>
      <c r="G39" s="9">
        <f>F39*'Прайс лист BSS'!$D$4</f>
        <v>2141.1063426107407</v>
      </c>
      <c r="H39" s="9">
        <f>G39*1.2</f>
        <v>2569.3276111328887</v>
      </c>
      <c r="I39" s="8">
        <f>H39/100</f>
        <v>25.69327611132889</v>
      </c>
    </row>
    <row r="40" spans="1:9" ht="66" customHeight="1">
      <c r="A40" s="19"/>
      <c r="B40" s="37" t="s">
        <v>89</v>
      </c>
      <c r="C40" s="37"/>
      <c r="D40" s="34" t="s">
        <v>94</v>
      </c>
      <c r="E40" s="34"/>
      <c r="F40" s="34"/>
      <c r="G40" s="34"/>
      <c r="H40" s="34"/>
      <c r="I40" s="34"/>
    </row>
    <row r="41" spans="1:9" ht="25.5" customHeight="1">
      <c r="A41" s="25"/>
      <c r="B41" s="14">
        <v>2204000</v>
      </c>
      <c r="C41" s="15" t="s">
        <v>90</v>
      </c>
      <c r="D41" s="16" t="s">
        <v>91</v>
      </c>
      <c r="E41" s="18" t="s">
        <v>72</v>
      </c>
      <c r="F41" s="21">
        <v>128.62800000000001</v>
      </c>
      <c r="G41" s="17">
        <f>F41*'[1]Прайс лист VBS'!$D$5</f>
        <v>1414.9080000000001</v>
      </c>
      <c r="H41" s="17">
        <f>G41*1.2</f>
        <v>1697.8896000000002</v>
      </c>
      <c r="I41" s="8">
        <f>H41/100</f>
        <v>16.978896000000002</v>
      </c>
    </row>
    <row r="42" spans="1:9" ht="25.5" customHeight="1">
      <c r="A42" s="25"/>
      <c r="B42" s="14">
        <v>2204010</v>
      </c>
      <c r="C42" s="15" t="s">
        <v>92</v>
      </c>
      <c r="D42" s="16" t="s">
        <v>93</v>
      </c>
      <c r="E42" s="18" t="s">
        <v>64</v>
      </c>
      <c r="F42" s="21">
        <v>104.5772307692308</v>
      </c>
      <c r="G42" s="17">
        <f>F42*'[1]Прайс лист VBS'!$D$5</f>
        <v>1150.3495384615387</v>
      </c>
      <c r="H42" s="17">
        <f>G42*1.2</f>
        <v>1380.4194461538464</v>
      </c>
      <c r="I42" s="8">
        <f>H42/100</f>
        <v>13.804194461538463</v>
      </c>
    </row>
    <row r="43" spans="1:9" ht="39" customHeight="1">
      <c r="A43" s="11"/>
      <c r="B43" s="14">
        <v>3498107</v>
      </c>
      <c r="C43" s="15" t="s">
        <v>102</v>
      </c>
      <c r="D43" s="16" t="s">
        <v>101</v>
      </c>
      <c r="E43" s="18" t="s">
        <v>82</v>
      </c>
      <c r="F43" s="21">
        <v>39.06035</v>
      </c>
      <c r="G43" s="17">
        <f>F43*'[1]Прайс лист VBS'!$D$5</f>
        <v>429.66385</v>
      </c>
      <c r="H43" s="17">
        <f>G43*1.2</f>
        <v>515.59662</v>
      </c>
      <c r="I43" s="8">
        <f>H43/100</f>
        <v>5.1559662</v>
      </c>
    </row>
  </sheetData>
  <sheetProtection/>
  <mergeCells count="9">
    <mergeCell ref="A1:I1"/>
    <mergeCell ref="A12:I12"/>
    <mergeCell ref="A41:A42"/>
    <mergeCell ref="A13:A34"/>
    <mergeCell ref="A36:I36"/>
    <mergeCell ref="A37:A38"/>
    <mergeCell ref="D40:I40"/>
    <mergeCell ref="B40:C40"/>
    <mergeCell ref="A2:I1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4"/>
  <sheetViews>
    <sheetView zoomScale="130" zoomScaleNormal="130" zoomScalePageLayoutView="0" workbookViewId="0" topLeftCell="A1">
      <selection activeCell="A2" sqref="A2:I10"/>
    </sheetView>
  </sheetViews>
  <sheetFormatPr defaultColWidth="9.00390625" defaultRowHeight="12.75"/>
  <cols>
    <col min="1" max="1" width="14.875" style="0" customWidth="1"/>
    <col min="2" max="2" width="10.875" style="0" customWidth="1"/>
    <col min="4" max="4" width="42.375" style="0" customWidth="1"/>
    <col min="6" max="8" width="9.125" style="0" hidden="1" customWidth="1"/>
  </cols>
  <sheetData>
    <row r="1" spans="1:9" ht="12.75">
      <c r="A1" s="26" t="s">
        <v>97</v>
      </c>
      <c r="B1" s="26"/>
      <c r="C1" s="26"/>
      <c r="D1" s="26"/>
      <c r="E1" s="26"/>
      <c r="F1" s="26"/>
      <c r="G1" s="26"/>
      <c r="H1" s="26"/>
      <c r="I1" s="26"/>
    </row>
    <row r="2" spans="1:9" ht="12.75">
      <c r="A2" s="43"/>
      <c r="B2" s="38"/>
      <c r="C2" s="38"/>
      <c r="D2" s="38"/>
      <c r="E2" s="38"/>
      <c r="F2" s="38"/>
      <c r="G2" s="38"/>
      <c r="H2" s="38"/>
      <c r="I2" s="44"/>
    </row>
    <row r="3" spans="1:9" ht="12.75">
      <c r="A3" s="45"/>
      <c r="B3" s="46"/>
      <c r="C3" s="46"/>
      <c r="D3" s="46"/>
      <c r="E3" s="46"/>
      <c r="F3" s="46"/>
      <c r="G3" s="46"/>
      <c r="H3" s="46"/>
      <c r="I3" s="47"/>
    </row>
    <row r="4" spans="1:9" ht="12.75">
      <c r="A4" s="45"/>
      <c r="B4" s="46"/>
      <c r="C4" s="46"/>
      <c r="D4" s="46"/>
      <c r="E4" s="46"/>
      <c r="F4" s="46"/>
      <c r="G4" s="46"/>
      <c r="H4" s="46"/>
      <c r="I4" s="47"/>
    </row>
    <row r="5" spans="1:9" ht="12.75">
      <c r="A5" s="45"/>
      <c r="B5" s="46"/>
      <c r="C5" s="46"/>
      <c r="D5" s="46"/>
      <c r="E5" s="46"/>
      <c r="F5" s="46"/>
      <c r="G5" s="46"/>
      <c r="H5" s="46"/>
      <c r="I5" s="47"/>
    </row>
    <row r="6" spans="1:9" ht="12.75">
      <c r="A6" s="45"/>
      <c r="B6" s="46"/>
      <c r="C6" s="46"/>
      <c r="D6" s="46"/>
      <c r="E6" s="46"/>
      <c r="F6" s="46"/>
      <c r="G6" s="46"/>
      <c r="H6" s="46"/>
      <c r="I6" s="47"/>
    </row>
    <row r="7" spans="1:9" ht="12.75">
      <c r="A7" s="45"/>
      <c r="B7" s="46"/>
      <c r="C7" s="46"/>
      <c r="D7" s="46"/>
      <c r="E7" s="46"/>
      <c r="F7" s="46"/>
      <c r="G7" s="46"/>
      <c r="H7" s="46"/>
      <c r="I7" s="47"/>
    </row>
    <row r="8" spans="1:9" ht="12.75">
      <c r="A8" s="45"/>
      <c r="B8" s="46"/>
      <c r="C8" s="46"/>
      <c r="D8" s="46"/>
      <c r="E8" s="46"/>
      <c r="F8" s="46"/>
      <c r="G8" s="46"/>
      <c r="H8" s="46"/>
      <c r="I8" s="47"/>
    </row>
    <row r="9" spans="1:9" ht="12.75">
      <c r="A9" s="45"/>
      <c r="B9" s="46"/>
      <c r="C9" s="46"/>
      <c r="D9" s="46"/>
      <c r="E9" s="46"/>
      <c r="F9" s="46"/>
      <c r="G9" s="46"/>
      <c r="H9" s="46"/>
      <c r="I9" s="47"/>
    </row>
    <row r="10" spans="1:9" ht="12.75">
      <c r="A10" s="48"/>
      <c r="B10" s="39"/>
      <c r="C10" s="39"/>
      <c r="D10" s="39"/>
      <c r="E10" s="39"/>
      <c r="F10" s="39"/>
      <c r="G10" s="39"/>
      <c r="H10" s="39"/>
      <c r="I10" s="49"/>
    </row>
    <row r="11" spans="1:9" ht="25.5">
      <c r="A11" s="5" t="s">
        <v>3</v>
      </c>
      <c r="B11" s="5" t="s">
        <v>4</v>
      </c>
      <c r="C11" s="5" t="s">
        <v>5</v>
      </c>
      <c r="D11" s="5" t="s">
        <v>6</v>
      </c>
      <c r="E11" s="5" t="s">
        <v>80</v>
      </c>
      <c r="F11" s="5"/>
      <c r="G11" s="5"/>
      <c r="H11" s="5"/>
      <c r="I11" s="5" t="s">
        <v>99</v>
      </c>
    </row>
    <row r="12" spans="1:9" ht="12.75">
      <c r="A12" s="36" t="s">
        <v>100</v>
      </c>
      <c r="B12" s="26"/>
      <c r="C12" s="26"/>
      <c r="D12" s="26"/>
      <c r="E12" s="26"/>
      <c r="F12" s="26"/>
      <c r="G12" s="26"/>
      <c r="H12" s="26"/>
      <c r="I12" s="26"/>
    </row>
    <row r="13" spans="1:9" ht="69.75" customHeight="1">
      <c r="A13" s="20"/>
      <c r="B13" s="22">
        <v>7206104</v>
      </c>
      <c r="C13" s="22" t="s">
        <v>103</v>
      </c>
      <c r="D13" s="23" t="s">
        <v>98</v>
      </c>
      <c r="E13" s="18" t="s">
        <v>9</v>
      </c>
      <c r="F13" s="24">
        <v>58.69384615384617</v>
      </c>
      <c r="G13" s="17">
        <f>F13*'[1]Прайс лист VBS'!$D$5</f>
        <v>645.6323076923078</v>
      </c>
      <c r="H13" s="17">
        <f>G13*1.2</f>
        <v>774.7587692307693</v>
      </c>
      <c r="I13" s="8">
        <f>H13</f>
        <v>774.7587692307693</v>
      </c>
    </row>
    <row r="14" spans="1:9" ht="71.25" customHeight="1">
      <c r="A14" s="20"/>
      <c r="B14" s="22">
        <v>7202300</v>
      </c>
      <c r="C14" s="22" t="s">
        <v>104</v>
      </c>
      <c r="D14" s="23" t="s">
        <v>105</v>
      </c>
      <c r="E14" s="18" t="s">
        <v>9</v>
      </c>
      <c r="F14" s="24">
        <v>16.125230769230768</v>
      </c>
      <c r="G14" s="17">
        <f>F14*'[1]Прайс лист VBS'!$D$5</f>
        <v>177.37753846153845</v>
      </c>
      <c r="H14" s="17">
        <f>G14*1.2</f>
        <v>212.85304615384612</v>
      </c>
      <c r="I14" s="8">
        <f>H14</f>
        <v>212.85304615384612</v>
      </c>
    </row>
  </sheetData>
  <sheetProtection/>
  <mergeCells count="3">
    <mergeCell ref="A1:I1"/>
    <mergeCell ref="A12:I12"/>
    <mergeCell ref="A2:I1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="115" zoomScaleNormal="115" zoomScalePageLayoutView="0" workbookViewId="0" topLeftCell="A1">
      <selection activeCell="L7" sqref="L7"/>
    </sheetView>
  </sheetViews>
  <sheetFormatPr defaultColWidth="9.00390625" defaultRowHeight="12.75"/>
  <cols>
    <col min="1" max="1" width="19.625" style="1" customWidth="1"/>
    <col min="2" max="2" width="9.125" style="1" customWidth="1"/>
    <col min="3" max="3" width="16.875" style="1" customWidth="1"/>
    <col min="4" max="4" width="56.00390625" style="1" customWidth="1"/>
    <col min="5" max="5" width="7.75390625" style="1" customWidth="1"/>
    <col min="6" max="7" width="9.125" style="1" hidden="1" customWidth="1"/>
    <col min="8" max="8" width="8.625" style="1" hidden="1" customWidth="1"/>
    <col min="9" max="16384" width="9.125" style="1" customWidth="1"/>
  </cols>
  <sheetData>
    <row r="1" spans="1:9" ht="12.75">
      <c r="A1" s="26" t="s">
        <v>118</v>
      </c>
      <c r="B1" s="26"/>
      <c r="C1" s="26"/>
      <c r="D1" s="26"/>
      <c r="E1" s="26"/>
      <c r="F1" s="26"/>
      <c r="G1" s="26"/>
      <c r="H1" s="26"/>
      <c r="I1" s="26"/>
    </row>
    <row r="2" spans="1:9" ht="12.75">
      <c r="A2" s="43"/>
      <c r="B2" s="38"/>
      <c r="C2" s="38"/>
      <c r="D2" s="38"/>
      <c r="E2" s="38"/>
      <c r="F2" s="38"/>
      <c r="G2" s="38"/>
      <c r="H2" s="38"/>
      <c r="I2" s="44"/>
    </row>
    <row r="3" spans="1:9" ht="12.75">
      <c r="A3" s="45"/>
      <c r="B3" s="46"/>
      <c r="C3" s="46"/>
      <c r="D3" s="46"/>
      <c r="E3" s="46"/>
      <c r="F3" s="46"/>
      <c r="G3" s="46"/>
      <c r="H3" s="46"/>
      <c r="I3" s="47"/>
    </row>
    <row r="4" spans="1:9" ht="12.75">
      <c r="A4" s="45"/>
      <c r="B4" s="46"/>
      <c r="C4" s="46"/>
      <c r="D4" s="46"/>
      <c r="E4" s="46"/>
      <c r="F4" s="46"/>
      <c r="G4" s="46"/>
      <c r="H4" s="46"/>
      <c r="I4" s="47"/>
    </row>
    <row r="5" spans="1:9" ht="12.75">
      <c r="A5" s="45"/>
      <c r="B5" s="46"/>
      <c r="C5" s="46"/>
      <c r="D5" s="46"/>
      <c r="E5" s="46"/>
      <c r="F5" s="46"/>
      <c r="G5" s="46"/>
      <c r="H5" s="46"/>
      <c r="I5" s="47"/>
    </row>
    <row r="6" spans="1:9" ht="12.75">
      <c r="A6" s="45"/>
      <c r="B6" s="46"/>
      <c r="C6" s="46"/>
      <c r="D6" s="46"/>
      <c r="E6" s="46"/>
      <c r="F6" s="46"/>
      <c r="G6" s="46"/>
      <c r="H6" s="46"/>
      <c r="I6" s="47"/>
    </row>
    <row r="7" spans="1:9" ht="12.75">
      <c r="A7" s="45"/>
      <c r="B7" s="46"/>
      <c r="C7" s="46"/>
      <c r="D7" s="46"/>
      <c r="E7" s="46"/>
      <c r="F7" s="46"/>
      <c r="G7" s="46"/>
      <c r="H7" s="46"/>
      <c r="I7" s="47"/>
    </row>
    <row r="8" spans="1:9" ht="12.75">
      <c r="A8" s="45"/>
      <c r="B8" s="46"/>
      <c r="C8" s="46"/>
      <c r="D8" s="46"/>
      <c r="E8" s="46"/>
      <c r="F8" s="46"/>
      <c r="G8" s="46"/>
      <c r="H8" s="46"/>
      <c r="I8" s="47"/>
    </row>
    <row r="9" spans="1:9" ht="12.75">
      <c r="A9" s="45"/>
      <c r="B9" s="46"/>
      <c r="C9" s="46"/>
      <c r="D9" s="46"/>
      <c r="E9" s="46"/>
      <c r="F9" s="46"/>
      <c r="G9" s="46"/>
      <c r="H9" s="46"/>
      <c r="I9" s="47"/>
    </row>
    <row r="10" spans="1:9" ht="12.75">
      <c r="A10" s="48"/>
      <c r="B10" s="39"/>
      <c r="C10" s="39"/>
      <c r="D10" s="39"/>
      <c r="E10" s="39"/>
      <c r="F10" s="39"/>
      <c r="G10" s="39"/>
      <c r="H10" s="39"/>
      <c r="I10" s="49"/>
    </row>
    <row r="11" spans="1:9" s="41" customFormat="1" ht="33.75">
      <c r="A11" s="5" t="s">
        <v>3</v>
      </c>
      <c r="B11" s="5" t="s">
        <v>4</v>
      </c>
      <c r="C11" s="5" t="s">
        <v>5</v>
      </c>
      <c r="D11" s="5" t="s">
        <v>6</v>
      </c>
      <c r="E11" s="5" t="s">
        <v>106</v>
      </c>
      <c r="F11" s="40" t="s">
        <v>107</v>
      </c>
      <c r="G11" s="40" t="s">
        <v>108</v>
      </c>
      <c r="H11" s="40" t="s">
        <v>109</v>
      </c>
      <c r="I11" s="5" t="s">
        <v>99</v>
      </c>
    </row>
    <row r="12" spans="1:9" s="41" customFormat="1" ht="25.5" customHeight="1">
      <c r="A12" s="36" t="s">
        <v>119</v>
      </c>
      <c r="B12" s="26"/>
      <c r="C12" s="26"/>
      <c r="D12" s="26"/>
      <c r="E12" s="26"/>
      <c r="F12" s="26"/>
      <c r="G12" s="26"/>
      <c r="H12" s="26"/>
      <c r="I12" s="26"/>
    </row>
    <row r="13" spans="1:10" ht="27" customHeight="1">
      <c r="A13" s="25"/>
      <c r="B13" s="6">
        <v>7205510</v>
      </c>
      <c r="C13" s="6" t="s">
        <v>110</v>
      </c>
      <c r="D13" s="7" t="s">
        <v>111</v>
      </c>
      <c r="E13" s="8" t="s">
        <v>9</v>
      </c>
      <c r="F13" s="21">
        <v>31.29</v>
      </c>
      <c r="G13" s="9">
        <f>F13*'[2]Прайс лист VBS'!$D$5</f>
        <v>782.25</v>
      </c>
      <c r="H13" s="9">
        <f aca="true" t="shared" si="0" ref="H13:H21">G13*1.2</f>
        <v>938.6999999999999</v>
      </c>
      <c r="I13" s="8">
        <f>H13</f>
        <v>938.6999999999999</v>
      </c>
      <c r="J13" s="42"/>
    </row>
    <row r="14" spans="1:10" ht="27" customHeight="1">
      <c r="A14" s="25"/>
      <c r="B14" s="6">
        <v>7205524</v>
      </c>
      <c r="C14" s="6" t="s">
        <v>112</v>
      </c>
      <c r="D14" s="7" t="s">
        <v>113</v>
      </c>
      <c r="E14" s="8" t="s">
        <v>9</v>
      </c>
      <c r="F14" s="21">
        <v>41.72</v>
      </c>
      <c r="G14" s="9">
        <f>F14*'[2]Прайс лист VBS'!$D$5</f>
        <v>1043</v>
      </c>
      <c r="H14" s="9">
        <f t="shared" si="0"/>
        <v>1251.6</v>
      </c>
      <c r="I14" s="8">
        <f>H14</f>
        <v>1251.6</v>
      </c>
      <c r="J14" s="42"/>
    </row>
    <row r="15" spans="1:10" ht="27" customHeight="1">
      <c r="A15" s="25"/>
      <c r="B15" s="6">
        <v>7205528</v>
      </c>
      <c r="C15" s="6" t="s">
        <v>114</v>
      </c>
      <c r="D15" s="7" t="s">
        <v>115</v>
      </c>
      <c r="E15" s="8" t="s">
        <v>9</v>
      </c>
      <c r="F15" s="21">
        <v>46.935</v>
      </c>
      <c r="G15" s="9">
        <f>F15*'[2]Прайс лист VBS'!$D$5</f>
        <v>1173.375</v>
      </c>
      <c r="H15" s="9">
        <f t="shared" si="0"/>
        <v>1408.05</v>
      </c>
      <c r="I15" s="8">
        <f>H15</f>
        <v>1408.05</v>
      </c>
      <c r="J15" s="42"/>
    </row>
    <row r="16" spans="1:10" ht="27" customHeight="1">
      <c r="A16" s="25"/>
      <c r="B16" s="6">
        <v>7205520</v>
      </c>
      <c r="C16" s="6" t="s">
        <v>116</v>
      </c>
      <c r="D16" s="7" t="s">
        <v>117</v>
      </c>
      <c r="E16" s="8" t="s">
        <v>9</v>
      </c>
      <c r="F16" s="21">
        <v>38.7996</v>
      </c>
      <c r="G16" s="9">
        <f>F16*'[2]Прайс лист VBS'!$D$5</f>
        <v>969.99</v>
      </c>
      <c r="H16" s="9">
        <f t="shared" si="0"/>
        <v>1163.988</v>
      </c>
      <c r="I16" s="8">
        <f>H16</f>
        <v>1163.988</v>
      </c>
      <c r="J16" s="42"/>
    </row>
    <row r="17" spans="1:9" ht="12.75">
      <c r="A17" s="26" t="s">
        <v>120</v>
      </c>
      <c r="B17" s="26"/>
      <c r="C17" s="26"/>
      <c r="D17" s="26"/>
      <c r="E17" s="26"/>
      <c r="F17" s="26"/>
      <c r="G17" s="26"/>
      <c r="H17" s="26"/>
      <c r="I17" s="26"/>
    </row>
    <row r="18" spans="1:9" ht="14.25">
      <c r="A18" s="25"/>
      <c r="B18" s="6">
        <v>7205660</v>
      </c>
      <c r="C18" s="6" t="s">
        <v>125</v>
      </c>
      <c r="D18" s="7" t="s">
        <v>121</v>
      </c>
      <c r="E18" s="8" t="s">
        <v>9</v>
      </c>
      <c r="F18" s="21">
        <v>63.75859</v>
      </c>
      <c r="G18" s="9">
        <f>F18*'[2]Прайс лист VBS'!$D$5</f>
        <v>1593.9647499999999</v>
      </c>
      <c r="H18" s="9">
        <f t="shared" si="0"/>
        <v>1912.7576999999997</v>
      </c>
      <c r="I18" s="8">
        <f>H18/100</f>
        <v>19.127576999999995</v>
      </c>
    </row>
    <row r="19" spans="1:9" ht="14.25">
      <c r="A19" s="25"/>
      <c r="B19" s="6">
        <v>7205663</v>
      </c>
      <c r="C19" s="6" t="s">
        <v>126</v>
      </c>
      <c r="D19" s="7" t="s">
        <v>122</v>
      </c>
      <c r="E19" s="8" t="s">
        <v>9</v>
      </c>
      <c r="F19" s="21">
        <v>98.89725999999997</v>
      </c>
      <c r="G19" s="9">
        <f>F19*'[2]Прайс лист VBS'!$D$5</f>
        <v>2472.4314999999992</v>
      </c>
      <c r="H19" s="9">
        <f t="shared" si="0"/>
        <v>2966.917799999999</v>
      </c>
      <c r="I19" s="8">
        <f>H19/100</f>
        <v>29.669177999999988</v>
      </c>
    </row>
    <row r="20" spans="1:9" ht="14.25">
      <c r="A20" s="25"/>
      <c r="B20" s="6">
        <v>7205666</v>
      </c>
      <c r="C20" s="6" t="s">
        <v>127</v>
      </c>
      <c r="D20" s="7" t="s">
        <v>123</v>
      </c>
      <c r="E20" s="8" t="s">
        <v>9</v>
      </c>
      <c r="F20" s="21">
        <v>155.85549</v>
      </c>
      <c r="G20" s="9">
        <f>F20*'[2]Прайс лист VBS'!$D$5</f>
        <v>3896.38725</v>
      </c>
      <c r="H20" s="9">
        <f t="shared" si="0"/>
        <v>4675.6647</v>
      </c>
      <c r="I20" s="8">
        <f>H20/100</f>
        <v>46.756647</v>
      </c>
    </row>
    <row r="21" spans="1:9" ht="14.25">
      <c r="A21" s="25"/>
      <c r="B21" s="6">
        <v>7205669</v>
      </c>
      <c r="C21" s="6" t="s">
        <v>128</v>
      </c>
      <c r="D21" s="7" t="s">
        <v>124</v>
      </c>
      <c r="E21" s="8" t="s">
        <v>9</v>
      </c>
      <c r="F21" s="21">
        <v>270.72108000000003</v>
      </c>
      <c r="G21" s="9">
        <f>F21*'[2]Прайс лист VBS'!$D$5</f>
        <v>6768.027000000001</v>
      </c>
      <c r="H21" s="9">
        <f t="shared" si="0"/>
        <v>8121.6324</v>
      </c>
      <c r="I21" s="8">
        <f>H21/100</f>
        <v>81.216324</v>
      </c>
    </row>
  </sheetData>
  <sheetProtection/>
  <mergeCells count="6">
    <mergeCell ref="A1:I1"/>
    <mergeCell ref="A2:I10"/>
    <mergeCell ref="A12:I12"/>
    <mergeCell ref="A13:A16"/>
    <mergeCell ref="A17:I17"/>
    <mergeCell ref="A18:A2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DJ_Diesel</dc:creator>
  <cp:keywords/>
  <dc:description/>
  <cp:lastModifiedBy>kabsys</cp:lastModifiedBy>
  <cp:lastPrinted>2008-07-17T13:02:21Z</cp:lastPrinted>
  <dcterms:created xsi:type="dcterms:W3CDTF">2008-07-14T13:13:24Z</dcterms:created>
  <dcterms:modified xsi:type="dcterms:W3CDTF">2015-07-09T11:40:25Z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