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сла" sheetId="1" r:id="rId1"/>
    <sheet name="Смазки" sheetId="2" r:id="rId2"/>
    <sheet name="Лист1" sheetId="3" r:id="rId3"/>
    <sheet name="Лист2" sheetId="4" r:id="rId4"/>
  </sheets>
  <definedNames>
    <definedName name="Excel_BuiltIn__FilterDatabase_1">'Масла'!$A$19:$J$77</definedName>
    <definedName name="_xlnm.Print_Area" localSheetId="0">'Масла'!$A$1:$I$77</definedName>
    <definedName name="_xlnm.Print_Area" localSheetId="1">'Смазки'!$A$1:$J$73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H56" authorId="0">
      <text>
        <r>
          <rPr>
            <b/>
            <sz val="8"/>
            <color indexed="8"/>
            <rFont val="Tahoma"/>
            <family val="2"/>
          </rPr>
          <t xml:space="preserve">Общий:
</t>
        </r>
        <r>
          <rPr>
            <sz val="12"/>
            <color indexed="8"/>
            <rFont val="Tahoma"/>
            <family val="2"/>
          </rPr>
          <t>Без тары не отпускаем</t>
        </r>
      </text>
    </comment>
    <comment ref="H59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Без тары не отпускаем</t>
        </r>
      </text>
    </comment>
    <comment ref="H60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Без тары не отпускаем</t>
        </r>
      </text>
    </comment>
    <comment ref="H61" authorId="0">
      <text>
        <r>
          <rPr>
            <sz val="8"/>
            <color indexed="8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Без тары не отпускаем</t>
        </r>
      </text>
    </comment>
  </commentList>
</comments>
</file>

<file path=xl/sharedStrings.xml><?xml version="1.0" encoding="utf-8"?>
<sst xmlns="http://schemas.openxmlformats.org/spreadsheetml/2006/main" count="481" uniqueCount="150">
  <si>
    <t>т е х н и ч е с к и е      м а с л а</t>
  </si>
  <si>
    <t>Наименование</t>
  </si>
  <si>
    <t>ТАРА</t>
  </si>
  <si>
    <t>Цена с НДС,грн.</t>
  </si>
  <si>
    <t>Стоимость с НДС,грн.</t>
  </si>
  <si>
    <t>вид</t>
  </si>
  <si>
    <t>вмести-</t>
  </si>
  <si>
    <t>за 1тн</t>
  </si>
  <si>
    <t>за 1л</t>
  </si>
  <si>
    <t>без тары</t>
  </si>
  <si>
    <t>с тарой</t>
  </si>
  <si>
    <t>тары</t>
  </si>
  <si>
    <t>мость</t>
  </si>
  <si>
    <t>канистра</t>
  </si>
  <si>
    <t>л</t>
  </si>
  <si>
    <t>Mobil Super 3000 5W40 API SJ/SL/SM/CF</t>
  </si>
  <si>
    <t>моторные</t>
  </si>
  <si>
    <t>М-8В</t>
  </si>
  <si>
    <t xml:space="preserve">бочка       </t>
  </si>
  <si>
    <t>кг</t>
  </si>
  <si>
    <r>
      <t>М-10В</t>
    </r>
    <r>
      <rPr>
        <vertAlign val="subscript"/>
        <sz val="14"/>
        <rFont val="Arial Cyr"/>
        <family val="2"/>
      </rPr>
      <t>2</t>
    </r>
  </si>
  <si>
    <r>
      <t>М-14В</t>
    </r>
    <r>
      <rPr>
        <b/>
        <vertAlign val="subscript"/>
        <sz val="14"/>
        <rFont val="Arial Cyr"/>
        <family val="2"/>
      </rPr>
      <t>2</t>
    </r>
  </si>
  <si>
    <r>
      <t>М-10Г</t>
    </r>
    <r>
      <rPr>
        <b/>
        <vertAlign val="subscript"/>
        <sz val="14"/>
        <rFont val="Arial Cyr"/>
        <family val="2"/>
      </rPr>
      <t>2</t>
    </r>
    <r>
      <rPr>
        <sz val="14"/>
        <rFont val="Arial Cyr"/>
        <family val="2"/>
      </rPr>
      <t>(</t>
    </r>
    <r>
      <rPr>
        <b/>
        <sz val="14"/>
        <rFont val="Arial Cyr"/>
        <family val="2"/>
      </rPr>
      <t>к</t>
    </r>
    <r>
      <rPr>
        <sz val="14"/>
        <rFont val="Arial Cyr"/>
        <family val="2"/>
      </rPr>
      <t>)</t>
    </r>
  </si>
  <si>
    <t>М-10ДМ</t>
  </si>
  <si>
    <t>МС-20</t>
  </si>
  <si>
    <t>трасмиссионные</t>
  </si>
  <si>
    <t>НИГРОЛ</t>
  </si>
  <si>
    <t>ТАП-15В</t>
  </si>
  <si>
    <t>ТАД-17И</t>
  </si>
  <si>
    <t>индустриальные</t>
  </si>
  <si>
    <t>И-20А</t>
  </si>
  <si>
    <t>бочка       182</t>
  </si>
  <si>
    <t>И-40А</t>
  </si>
  <si>
    <t>И-30А, И-50А</t>
  </si>
  <si>
    <t>ИГП-18, 30, 38</t>
  </si>
  <si>
    <t>гидравлические</t>
  </si>
  <si>
    <t>МГЕ-46</t>
  </si>
  <si>
    <t>ВМГЗ</t>
  </si>
  <si>
    <t>турбинные</t>
  </si>
  <si>
    <t>ТП-22п, ТП-30п</t>
  </si>
  <si>
    <t>компрессорные</t>
  </si>
  <si>
    <t>КС-19</t>
  </si>
  <si>
    <t xml:space="preserve">ХА-30 </t>
  </si>
  <si>
    <t>вакуумное</t>
  </si>
  <si>
    <t>вм-1</t>
  </si>
  <si>
    <t>вм-4</t>
  </si>
  <si>
    <t>консервационное</t>
  </si>
  <si>
    <t xml:space="preserve">К-17 </t>
  </si>
  <si>
    <r>
      <t xml:space="preserve">вазелиновое    </t>
    </r>
    <r>
      <rPr>
        <b/>
        <sz val="16"/>
        <rFont val="Arial Cyr"/>
        <family val="2"/>
      </rPr>
      <t>VG 15, 26, 68</t>
    </r>
  </si>
  <si>
    <t>АТF</t>
  </si>
  <si>
    <t>для пневмоинструментов</t>
  </si>
  <si>
    <t>Спиок производителей, продукция которых поставляется под заказ:</t>
  </si>
  <si>
    <t>ОАО Московский нефтемаслозавод, НК Роснефть, ОАО ВнииНП, НПП Пласма, Зао "Завод им. Шаумяна",</t>
  </si>
  <si>
    <t xml:space="preserve">поставляем в кратчайшие сроки продукцию импорных и отечественных производителей: </t>
  </si>
  <si>
    <t>Mobil, Esso, Castrol, Shell, TEDEX, ТНК, Лукойл, Азмол, Ариан, Юкойл и многих других.</t>
  </si>
  <si>
    <t>Возможна доставка собственным транспортом.</t>
  </si>
  <si>
    <t xml:space="preserve">                    Звоните!  О цене договоримся!</t>
  </si>
  <si>
    <t>Тара</t>
  </si>
  <si>
    <t>Цена за 1 т.</t>
  </si>
  <si>
    <t>Стоимость</t>
  </si>
  <si>
    <t>вместимость</t>
  </si>
  <si>
    <t xml:space="preserve">с НДС, </t>
  </si>
  <si>
    <t xml:space="preserve"> с НДС, </t>
  </si>
  <si>
    <t xml:space="preserve"> грн.</t>
  </si>
  <si>
    <t>грн.</t>
  </si>
  <si>
    <t xml:space="preserve">   солидол Ж  </t>
  </si>
  <si>
    <t>бочка</t>
  </si>
  <si>
    <t xml:space="preserve">барабан    </t>
  </si>
  <si>
    <t xml:space="preserve">   литол - 24</t>
  </si>
  <si>
    <t xml:space="preserve">бочка         </t>
  </si>
  <si>
    <t xml:space="preserve">банка        </t>
  </si>
  <si>
    <t xml:space="preserve">   жро</t>
  </si>
  <si>
    <t xml:space="preserve">    шрус - 4</t>
  </si>
  <si>
    <t>банка</t>
  </si>
  <si>
    <t>фиол - 2у</t>
  </si>
  <si>
    <t xml:space="preserve">   смазка 158</t>
  </si>
  <si>
    <t xml:space="preserve">   канатная 39У</t>
  </si>
  <si>
    <t>барабан</t>
  </si>
  <si>
    <t xml:space="preserve">ИП - 1 </t>
  </si>
  <si>
    <t>ПВК</t>
  </si>
  <si>
    <t xml:space="preserve">   графитная</t>
  </si>
  <si>
    <t>1 - 13</t>
  </si>
  <si>
    <t>униол - 2 М2</t>
  </si>
  <si>
    <t>циатим - 201</t>
  </si>
  <si>
    <t xml:space="preserve">барабан   </t>
  </si>
  <si>
    <t xml:space="preserve">банка         </t>
  </si>
  <si>
    <t>циатим - 202</t>
  </si>
  <si>
    <t>циатим - 203</t>
  </si>
  <si>
    <t>циатим - 205</t>
  </si>
  <si>
    <t>циатим - 221</t>
  </si>
  <si>
    <t>ЖТ - 72</t>
  </si>
  <si>
    <t>силикон-спрей  КОС - 1</t>
  </si>
  <si>
    <t xml:space="preserve">баллон   </t>
  </si>
  <si>
    <r>
      <t xml:space="preserve">   см</t>
    </r>
    <r>
      <rPr>
        <b/>
        <sz val="11"/>
        <rFont val="Arial"/>
        <family val="2"/>
      </rPr>
      <t>³</t>
    </r>
  </si>
  <si>
    <t>силикон-спрей ABRO</t>
  </si>
  <si>
    <t>гр</t>
  </si>
  <si>
    <t>силикон-спрей VERY LUBE</t>
  </si>
  <si>
    <t>мл</t>
  </si>
  <si>
    <t>смазка проникающая ANY WAY</t>
  </si>
  <si>
    <t>смазка универсальная-спрей  WD-40</t>
  </si>
  <si>
    <t>вазелин технический</t>
  </si>
  <si>
    <t xml:space="preserve">п р о ч е е </t>
  </si>
  <si>
    <t>Цена с НДС, грн.</t>
  </si>
  <si>
    <t>Стоимость с НДС, грн.</t>
  </si>
  <si>
    <t>эмульсол ОМ</t>
  </si>
  <si>
    <t>налив</t>
  </si>
  <si>
    <t>эмульсол ЭТ -  2У</t>
  </si>
  <si>
    <t>унизор - М</t>
  </si>
  <si>
    <t xml:space="preserve">аквол-2 </t>
  </si>
  <si>
    <t>нефрас  С2 - 80/120</t>
  </si>
  <si>
    <t>уайт - спирит</t>
  </si>
  <si>
    <t>сольвент</t>
  </si>
  <si>
    <t>РБР (бензин Галоша)</t>
  </si>
  <si>
    <t xml:space="preserve">бочка          </t>
  </si>
  <si>
    <t>топливо  ТС - 1</t>
  </si>
  <si>
    <t>антифриз G 12 red    5 лет работы</t>
  </si>
  <si>
    <t xml:space="preserve">   тосол А-40М</t>
  </si>
  <si>
    <t xml:space="preserve">  бочка металлическая</t>
  </si>
  <si>
    <t xml:space="preserve">  шприц смазочный (400гр)</t>
  </si>
  <si>
    <t>шт.</t>
  </si>
  <si>
    <t xml:space="preserve">  насос ручной</t>
  </si>
  <si>
    <t xml:space="preserve">                  </t>
  </si>
  <si>
    <t xml:space="preserve">  насос ручной шестерёнчатый</t>
  </si>
  <si>
    <t>Castrol  Magnatec  С3 5W40</t>
  </si>
  <si>
    <t>Castrol  Magnatec10W40  А3/В3</t>
  </si>
  <si>
    <t>с м а з к и</t>
  </si>
  <si>
    <t>графитная</t>
  </si>
  <si>
    <t>Mobil Super 2000 10W40 API SJ/SL/SM/CF</t>
  </si>
  <si>
    <t>эмульсол Эко-Эм</t>
  </si>
  <si>
    <t>канистра 10л</t>
  </si>
  <si>
    <t>канистра 20л</t>
  </si>
  <si>
    <t xml:space="preserve">   унизор - М</t>
  </si>
  <si>
    <t>200кг/185л</t>
  </si>
  <si>
    <t>трансформаторное Т-1500</t>
  </si>
  <si>
    <t>до 100л</t>
  </si>
  <si>
    <t xml:space="preserve">Orlen Platinum Classic Semisynthetic  API: SL/SJ/CF 10W40 </t>
  </si>
  <si>
    <t xml:space="preserve">Orlen Platinum Classic Synthetic  API: SL/SJ/CF 5W40 </t>
  </si>
  <si>
    <t>Mobil Ultra 10W40 API SL/CF</t>
  </si>
  <si>
    <t>эмульсол ЭТ-2У</t>
  </si>
  <si>
    <t xml:space="preserve">       Цены оговариваются под каждого клиента индивидуально</t>
  </si>
  <si>
    <t>Дьяченко Юлия, 067-560-66-12.</t>
  </si>
  <si>
    <t>Mobil Delvac  MX 15w40   (20л)</t>
  </si>
  <si>
    <t>20л</t>
  </si>
  <si>
    <t>GNL Турбо 5000 SAE15W40 CF-4/SG</t>
  </si>
  <si>
    <t xml:space="preserve">GNL Euro Diesel SAE10W40 CG-4/SL </t>
  </si>
  <si>
    <t xml:space="preserve">Orlen Platinum Ultor Plus CI-4 15W40 (20л) </t>
  </si>
  <si>
    <t>за 1кан.</t>
  </si>
  <si>
    <t>за тонну</t>
  </si>
  <si>
    <t>керосин</t>
  </si>
  <si>
    <t>Orlen Hydrol L-HМ/HLP 46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</si>
</sst>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dd&quot;, &quot;mmmm\ dd&quot;, &quot;yyyy"/>
    <numFmt numFmtId="174" formatCode="#,##0\ [$грн.-422]"/>
    <numFmt numFmtId="175" formatCode="[$-F800]dddd\,\ mmmm\ dd\,\ yyyy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70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"/>
      <family val="2"/>
    </font>
    <font>
      <b/>
      <sz val="10"/>
      <name val="Arial Cyr"/>
      <family val="2"/>
    </font>
    <font>
      <vertAlign val="subscript"/>
      <sz val="14"/>
      <name val="Arial Cyr"/>
      <family val="2"/>
    </font>
    <font>
      <b/>
      <vertAlign val="subscript"/>
      <sz val="14"/>
      <name val="Arial Cyr"/>
      <family val="2"/>
    </font>
    <font>
      <sz val="14"/>
      <name val="Arial Cyr"/>
      <family val="2"/>
    </font>
    <font>
      <b/>
      <sz val="12"/>
      <color indexed="18"/>
      <name val="Tahoma"/>
      <family val="2"/>
    </font>
    <font>
      <b/>
      <sz val="8"/>
      <color indexed="8"/>
      <name val="Tahoma"/>
      <family val="2"/>
    </font>
    <font>
      <sz val="12"/>
      <color indexed="8"/>
      <name val="Tahoma"/>
      <family val="2"/>
    </font>
    <font>
      <sz val="8"/>
      <color indexed="8"/>
      <name val="Tahoma"/>
      <family val="2"/>
    </font>
    <font>
      <b/>
      <sz val="16"/>
      <name val="Arial Cyr"/>
      <family val="2"/>
    </font>
    <font>
      <b/>
      <sz val="16"/>
      <color indexed="56"/>
      <name val="Arial"/>
      <family val="2"/>
    </font>
    <font>
      <b/>
      <sz val="18"/>
      <name val="Times New Roman"/>
      <family val="1"/>
    </font>
    <font>
      <b/>
      <u val="single"/>
      <sz val="16"/>
      <name val="Arial Cyr"/>
      <family val="2"/>
    </font>
    <font>
      <b/>
      <sz val="12"/>
      <name val="Tahoma"/>
      <family val="2"/>
    </font>
    <font>
      <sz val="18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22"/>
      <name val="Coronet"/>
      <family val="4"/>
    </font>
    <font>
      <b/>
      <sz val="20"/>
      <name val="Bookman Old Style"/>
      <family val="1"/>
    </font>
    <font>
      <b/>
      <sz val="10"/>
      <name val="Coronet"/>
      <family val="4"/>
    </font>
    <font>
      <b/>
      <i/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sz val="11"/>
      <name val="Arial"/>
      <family val="2"/>
    </font>
    <font>
      <sz val="20"/>
      <name val="Tahoma"/>
      <family val="2"/>
    </font>
    <font>
      <sz val="11"/>
      <name val="Arial Cyr"/>
      <family val="2"/>
    </font>
    <font>
      <i/>
      <sz val="12"/>
      <name val="Arial Cyr"/>
      <family val="2"/>
    </font>
    <font>
      <b/>
      <sz val="14"/>
      <color indexed="56"/>
      <name val="Arial"/>
      <family val="2"/>
    </font>
    <font>
      <b/>
      <sz val="22"/>
      <color indexed="5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/>
      <top/>
      <bottom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/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medium">
        <color indexed="8"/>
      </bottom>
    </border>
    <border>
      <left style="thin">
        <color indexed="8"/>
      </left>
      <right style="hair">
        <color indexed="8"/>
      </right>
      <top/>
      <bottom style="medium">
        <color indexed="8"/>
      </bottom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n">
        <color indexed="8"/>
      </right>
      <top/>
      <bottom style="medium">
        <color indexed="8"/>
      </bottom>
    </border>
    <border>
      <left style="thick">
        <color indexed="8"/>
      </left>
      <right/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/>
      <right style="thick">
        <color indexed="8"/>
      </right>
      <top/>
      <bottom/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/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/>
      <bottom style="medium">
        <color indexed="8"/>
      </bottom>
    </border>
    <border>
      <left/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/>
    </border>
    <border>
      <left style="thick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/>
    </border>
    <border>
      <left/>
      <right/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medium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medium">
        <color indexed="8"/>
      </right>
      <top/>
      <bottom style="thick">
        <color indexed="8"/>
      </bottom>
    </border>
    <border>
      <left/>
      <right/>
      <top style="thin">
        <color indexed="8"/>
      </top>
      <bottom style="thick">
        <color indexed="8"/>
      </bottom>
    </border>
    <border>
      <left/>
      <right/>
      <top/>
      <bottom style="thick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/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/>
      <bottom/>
    </border>
    <border>
      <left style="medium"/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 style="medium"/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/>
      <bottom style="thin">
        <color indexed="8"/>
      </bottom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ck">
        <color indexed="8"/>
      </bottom>
    </border>
    <border>
      <left style="medium"/>
      <right style="thick">
        <color indexed="8"/>
      </right>
      <top style="medium"/>
      <bottom style="thick">
        <color indexed="8"/>
      </bottom>
    </border>
    <border>
      <left/>
      <right/>
      <top style="medium"/>
      <bottom style="medium"/>
    </border>
    <border>
      <left style="medium"/>
      <right style="thick">
        <color indexed="8"/>
      </right>
      <top/>
      <bottom style="thin">
        <color indexed="8"/>
      </bottom>
    </border>
    <border>
      <left style="medium"/>
      <right style="thick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hair">
        <color indexed="8"/>
      </left>
      <right/>
      <top/>
      <bottom style="thin">
        <color indexed="8"/>
      </bottom>
    </border>
    <border>
      <left style="hair"/>
      <right style="medium"/>
      <top/>
      <bottom/>
    </border>
    <border>
      <left style="hair"/>
      <right style="medium"/>
      <top style="medium"/>
      <bottom style="thick"/>
    </border>
    <border>
      <left style="hair">
        <color indexed="8"/>
      </left>
      <right style="medium"/>
      <top/>
      <bottom style="thin"/>
    </border>
    <border>
      <left style="medium">
        <color indexed="8"/>
      </left>
      <right style="medium"/>
      <top style="thick">
        <color indexed="8"/>
      </top>
      <bottom style="thin"/>
    </border>
    <border>
      <left/>
      <right/>
      <top/>
      <bottom style="thin"/>
    </border>
    <border>
      <left style="medium"/>
      <right/>
      <top/>
      <bottom style="thick">
        <color indexed="8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thick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ck"/>
      <top style="medium"/>
      <bottom style="medium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 style="medium"/>
      <right style="thick">
        <color indexed="8"/>
      </right>
      <top/>
      <bottom style="thin"/>
    </border>
    <border>
      <left style="medium"/>
      <right style="thick"/>
      <top style="medium"/>
      <bottom style="thin"/>
    </border>
    <border>
      <left style="medium"/>
      <right style="thick"/>
      <top style="medium"/>
      <bottom style="thick"/>
    </border>
    <border>
      <left style="medium"/>
      <right/>
      <top/>
      <bottom style="thick"/>
    </border>
    <border>
      <left style="medium"/>
      <right/>
      <top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 style="medium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ck">
        <color indexed="8"/>
      </left>
      <right/>
      <top/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ck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/>
      <top/>
      <bottom style="thick">
        <color indexed="8"/>
      </bottom>
    </border>
    <border>
      <left/>
      <right style="thin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ck">
        <color indexed="8"/>
      </bottom>
    </border>
    <border>
      <left/>
      <right style="medium">
        <color indexed="8"/>
      </right>
      <top/>
      <bottom style="thick">
        <color indexed="8"/>
      </bottom>
    </border>
    <border>
      <left style="hair">
        <color indexed="8"/>
      </left>
      <right/>
      <top/>
      <bottom style="medium">
        <color indexed="8"/>
      </bottom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thick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/>
      <right style="thick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ck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ck">
        <color indexed="8"/>
      </right>
      <top/>
      <bottom style="thick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hair">
        <color indexed="8"/>
      </left>
      <right/>
      <top>
        <color indexed="63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hair">
        <color indexed="8"/>
      </left>
      <right/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thin"/>
    </border>
    <border>
      <left/>
      <right style="medium"/>
      <top style="medium">
        <color indexed="8"/>
      </top>
      <bottom style="thin"/>
    </border>
    <border>
      <left style="medium"/>
      <right style="thick"/>
      <top style="medium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 style="medium"/>
      <right style="thick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medium"/>
    </border>
    <border>
      <left style="hair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ck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/>
      <right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hair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hair">
        <color indexed="8"/>
      </left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8"/>
      </left>
      <right/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/>
      <right style="medium"/>
      <top style="thick">
        <color indexed="8"/>
      </top>
      <bottom style="medium">
        <color indexed="8"/>
      </bottom>
    </border>
    <border>
      <left style="medium"/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/>
      <top style="thick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/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 style="thick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/>
    </xf>
    <xf numFmtId="4" fontId="0" fillId="0" borderId="0" xfId="0" applyNumberFormat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left" vertical="center"/>
    </xf>
    <xf numFmtId="4" fontId="0" fillId="0" borderId="0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19" xfId="0" applyNumberFormat="1" applyFont="1" applyBorder="1" applyAlignment="1">
      <alignment horizontal="left" vertical="center"/>
    </xf>
    <xf numFmtId="1" fontId="6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justify" vertical="center"/>
    </xf>
    <xf numFmtId="4" fontId="11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" fontId="16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4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left"/>
    </xf>
    <xf numFmtId="4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 horizontal="center"/>
    </xf>
    <xf numFmtId="4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2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left" vertical="center" indent="4"/>
    </xf>
    <xf numFmtId="0" fontId="26" fillId="0" borderId="0" xfId="0" applyFont="1" applyAlignment="1">
      <alignment horizontal="left"/>
    </xf>
    <xf numFmtId="4" fontId="0" fillId="0" borderId="21" xfId="0" applyNumberFormat="1" applyBorder="1" applyAlignment="1">
      <alignment horizontal="center"/>
    </xf>
    <xf numFmtId="4" fontId="27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/>
    </xf>
    <xf numFmtId="4" fontId="29" fillId="0" borderId="0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4" fontId="28" fillId="0" borderId="24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8" fillId="0" borderId="25" xfId="0" applyNumberFormat="1" applyFont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" fontId="28" fillId="0" borderId="28" xfId="0" applyNumberFormat="1" applyFont="1" applyBorder="1" applyAlignment="1">
      <alignment/>
    </xf>
    <xf numFmtId="0" fontId="28" fillId="0" borderId="2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/>
    </xf>
    <xf numFmtId="4" fontId="28" fillId="0" borderId="30" xfId="0" applyNumberFormat="1" applyFont="1" applyBorder="1" applyAlignment="1">
      <alignment horizontal="center" vertical="center"/>
    </xf>
    <xf numFmtId="4" fontId="28" fillId="0" borderId="31" xfId="0" applyNumberFormat="1" applyFont="1" applyBorder="1" applyAlignment="1">
      <alignment/>
    </xf>
    <xf numFmtId="0" fontId="28" fillId="0" borderId="32" xfId="0" applyNumberFormat="1" applyFont="1" applyBorder="1" applyAlignment="1">
      <alignment horizontal="center" vertical="center"/>
    </xf>
    <xf numFmtId="4" fontId="28" fillId="0" borderId="3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/>
    </xf>
    <xf numFmtId="0" fontId="28" fillId="0" borderId="35" xfId="0" applyNumberFormat="1" applyFont="1" applyBorder="1" applyAlignment="1">
      <alignment horizontal="center" vertical="center"/>
    </xf>
    <xf numFmtId="4" fontId="28" fillId="0" borderId="36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/>
    </xf>
    <xf numFmtId="4" fontId="28" fillId="0" borderId="39" xfId="0" applyNumberFormat="1" applyFont="1" applyBorder="1" applyAlignment="1">
      <alignment/>
    </xf>
    <xf numFmtId="0" fontId="28" fillId="0" borderId="40" xfId="0" applyNumberFormat="1" applyFont="1" applyBorder="1" applyAlignment="1">
      <alignment horizontal="center" vertical="center"/>
    </xf>
    <xf numFmtId="4" fontId="28" fillId="0" borderId="41" xfId="0" applyNumberFormat="1" applyFont="1" applyBorder="1" applyAlignment="1">
      <alignment/>
    </xf>
    <xf numFmtId="4" fontId="6" fillId="0" borderId="42" xfId="0" applyNumberFormat="1" applyFont="1" applyBorder="1" applyAlignment="1">
      <alignment horizontal="left" vertical="center" indent="1"/>
    </xf>
    <xf numFmtId="4" fontId="28" fillId="0" borderId="43" xfId="0" applyNumberFormat="1" applyFont="1" applyBorder="1" applyAlignment="1">
      <alignment/>
    </xf>
    <xf numFmtId="0" fontId="6" fillId="0" borderId="44" xfId="0" applyFont="1" applyBorder="1" applyAlignment="1">
      <alignment horizontal="left" vertical="center" indent="1"/>
    </xf>
    <xf numFmtId="4" fontId="28" fillId="0" borderId="45" xfId="0" applyNumberFormat="1" applyFont="1" applyBorder="1" applyAlignment="1">
      <alignment/>
    </xf>
    <xf numFmtId="4" fontId="28" fillId="0" borderId="46" xfId="0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horizontal="left" indent="1"/>
    </xf>
    <xf numFmtId="4" fontId="2" fillId="0" borderId="0" xfId="0" applyNumberFormat="1" applyFont="1" applyAlignment="1">
      <alignment horizontal="center"/>
    </xf>
    <xf numFmtId="4" fontId="6" fillId="0" borderId="48" xfId="0" applyNumberFormat="1" applyFont="1" applyFill="1" applyBorder="1" applyAlignment="1">
      <alignment horizontal="left" indent="1"/>
    </xf>
    <xf numFmtId="4" fontId="28" fillId="0" borderId="0" xfId="0" applyNumberFormat="1" applyFont="1" applyAlignment="1">
      <alignment/>
    </xf>
    <xf numFmtId="0" fontId="28" fillId="0" borderId="49" xfId="0" applyNumberFormat="1" applyFont="1" applyFill="1" applyBorder="1" applyAlignment="1">
      <alignment horizontal="center"/>
    </xf>
    <xf numFmtId="4" fontId="28" fillId="0" borderId="50" xfId="0" applyNumberFormat="1" applyFont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left" indent="1"/>
    </xf>
    <xf numFmtId="4" fontId="28" fillId="0" borderId="52" xfId="0" applyNumberFormat="1" applyFont="1" applyBorder="1" applyAlignment="1">
      <alignment/>
    </xf>
    <xf numFmtId="0" fontId="28" fillId="0" borderId="53" xfId="0" applyNumberFormat="1" applyFont="1" applyFill="1" applyBorder="1" applyAlignment="1">
      <alignment horizontal="center"/>
    </xf>
    <xf numFmtId="4" fontId="6" fillId="0" borderId="54" xfId="0" applyNumberFormat="1" applyFont="1" applyFill="1" applyBorder="1" applyAlignment="1">
      <alignment horizontal="left" indent="1"/>
    </xf>
    <xf numFmtId="4" fontId="28" fillId="0" borderId="55" xfId="0" applyNumberFormat="1" applyFont="1" applyBorder="1" applyAlignment="1">
      <alignment/>
    </xf>
    <xf numFmtId="0" fontId="28" fillId="0" borderId="53" xfId="0" applyNumberFormat="1" applyFont="1" applyBorder="1" applyAlignment="1">
      <alignment horizontal="center"/>
    </xf>
    <xf numFmtId="4" fontId="6" fillId="0" borderId="56" xfId="0" applyNumberFormat="1" applyFont="1" applyFill="1" applyBorder="1" applyAlignment="1">
      <alignment horizontal="left" indent="1"/>
    </xf>
    <xf numFmtId="4" fontId="6" fillId="0" borderId="56" xfId="0" applyNumberFormat="1" applyFont="1" applyBorder="1" applyAlignment="1">
      <alignment horizontal="left" indent="1"/>
    </xf>
    <xf numFmtId="4" fontId="6" fillId="0" borderId="56" xfId="0" applyNumberFormat="1" applyFont="1" applyFill="1" applyBorder="1" applyAlignment="1">
      <alignment horizontal="left" vertical="center" indent="1"/>
    </xf>
    <xf numFmtId="4" fontId="28" fillId="0" borderId="57" xfId="0" applyNumberFormat="1" applyFont="1" applyBorder="1" applyAlignment="1">
      <alignment/>
    </xf>
    <xf numFmtId="0" fontId="28" fillId="0" borderId="58" xfId="0" applyNumberFormat="1" applyFont="1" applyBorder="1" applyAlignment="1">
      <alignment horizontal="center"/>
    </xf>
    <xf numFmtId="4" fontId="6" fillId="0" borderId="59" xfId="0" applyNumberFormat="1" applyFont="1" applyFill="1" applyBorder="1" applyAlignment="1">
      <alignment horizontal="left" vertical="center" indent="1"/>
    </xf>
    <xf numFmtId="4" fontId="28" fillId="0" borderId="60" xfId="0" applyNumberFormat="1" applyFont="1" applyBorder="1" applyAlignment="1">
      <alignment/>
    </xf>
    <xf numFmtId="0" fontId="28" fillId="0" borderId="61" xfId="0" applyNumberFormat="1" applyFont="1" applyBorder="1" applyAlignment="1">
      <alignment horizontal="center"/>
    </xf>
    <xf numFmtId="4" fontId="28" fillId="0" borderId="62" xfId="0" applyNumberFormat="1" applyFont="1" applyBorder="1" applyAlignment="1">
      <alignment horizontal="center" vertical="center"/>
    </xf>
    <xf numFmtId="4" fontId="28" fillId="0" borderId="63" xfId="0" applyNumberFormat="1" applyFont="1" applyBorder="1" applyAlignment="1">
      <alignment horizontal="center" vertical="center"/>
    </xf>
    <xf numFmtId="4" fontId="28" fillId="0" borderId="64" xfId="0" applyNumberFormat="1" applyFont="1" applyBorder="1" applyAlignment="1">
      <alignment horizontal="center" vertical="center"/>
    </xf>
    <xf numFmtId="0" fontId="28" fillId="0" borderId="65" xfId="0" applyNumberFormat="1" applyFont="1" applyBorder="1" applyAlignment="1">
      <alignment horizontal="center"/>
    </xf>
    <xf numFmtId="4" fontId="28" fillId="0" borderId="66" xfId="0" applyNumberFormat="1" applyFont="1" applyBorder="1" applyAlignment="1">
      <alignment horizontal="center" vertical="center"/>
    </xf>
    <xf numFmtId="0" fontId="28" fillId="0" borderId="62" xfId="0" applyNumberFormat="1" applyFont="1" applyBorder="1" applyAlignment="1">
      <alignment horizontal="center"/>
    </xf>
    <xf numFmtId="4" fontId="6" fillId="0" borderId="67" xfId="0" applyNumberFormat="1" applyFont="1" applyBorder="1" applyAlignment="1">
      <alignment horizontal="left"/>
    </xf>
    <xf numFmtId="4" fontId="28" fillId="0" borderId="52" xfId="0" applyNumberFormat="1" applyFont="1" applyFill="1" applyBorder="1" applyAlignment="1">
      <alignment/>
    </xf>
    <xf numFmtId="0" fontId="28" fillId="0" borderId="63" xfId="0" applyNumberFormat="1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28" fillId="0" borderId="44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/>
    </xf>
    <xf numFmtId="173" fontId="20" fillId="0" borderId="0" xfId="0" applyNumberFormat="1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justify" vertical="center"/>
    </xf>
    <xf numFmtId="0" fontId="2" fillId="0" borderId="69" xfId="0" applyFont="1" applyBorder="1" applyAlignment="1">
      <alignment horizontal="left"/>
    </xf>
    <xf numFmtId="4" fontId="2" fillId="0" borderId="69" xfId="0" applyNumberFormat="1" applyFont="1" applyBorder="1" applyAlignment="1">
      <alignment horizontal="left" vertical="center"/>
    </xf>
    <xf numFmtId="4" fontId="2" fillId="0" borderId="70" xfId="0" applyNumberFormat="1" applyFont="1" applyBorder="1" applyAlignment="1">
      <alignment horizontal="left" vertical="center"/>
    </xf>
    <xf numFmtId="1" fontId="7" fillId="0" borderId="71" xfId="0" applyNumberFormat="1" applyFont="1" applyFill="1" applyBorder="1" applyAlignment="1">
      <alignment/>
    </xf>
    <xf numFmtId="3" fontId="6" fillId="0" borderId="58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17" fillId="0" borderId="0" xfId="0" applyNumberFormat="1" applyFont="1" applyBorder="1" applyAlignment="1">
      <alignment wrapText="1"/>
    </xf>
    <xf numFmtId="174" fontId="17" fillId="0" borderId="0" xfId="0" applyNumberFormat="1" applyFont="1" applyAlignment="1">
      <alignment/>
    </xf>
    <xf numFmtId="174" fontId="16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11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  <xf numFmtId="174" fontId="6" fillId="33" borderId="72" xfId="0" applyNumberFormat="1" applyFont="1" applyFill="1" applyBorder="1" applyAlignment="1">
      <alignment horizontal="center" vertical="center"/>
    </xf>
    <xf numFmtId="174" fontId="5" fillId="0" borderId="0" xfId="0" applyNumberFormat="1" applyFont="1" applyBorder="1" applyAlignment="1">
      <alignment/>
    </xf>
    <xf numFmtId="174" fontId="21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4" fontId="2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left" indent="1"/>
    </xf>
    <xf numFmtId="4" fontId="28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/>
    </xf>
    <xf numFmtId="174" fontId="6" fillId="33" borderId="73" xfId="0" applyNumberFormat="1" applyFont="1" applyFill="1" applyBorder="1" applyAlignment="1">
      <alignment horizontal="center" vertical="center"/>
    </xf>
    <xf numFmtId="2" fontId="6" fillId="34" borderId="14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174" fontId="6" fillId="33" borderId="74" xfId="0" applyNumberFormat="1" applyFont="1" applyFill="1" applyBorder="1" applyAlignment="1">
      <alignment horizontal="center" vertical="center"/>
    </xf>
    <xf numFmtId="2" fontId="6" fillId="34" borderId="75" xfId="0" applyNumberFormat="1" applyFont="1" applyFill="1" applyBorder="1" applyAlignment="1">
      <alignment horizontal="center" vertical="center"/>
    </xf>
    <xf numFmtId="4" fontId="28" fillId="33" borderId="0" xfId="0" applyNumberFormat="1" applyFont="1" applyFill="1" applyBorder="1" applyAlignment="1">
      <alignment horizontal="center"/>
    </xf>
    <xf numFmtId="4" fontId="28" fillId="34" borderId="50" xfId="0" applyNumberFormat="1" applyFont="1" applyFill="1" applyBorder="1" applyAlignment="1">
      <alignment horizontal="center"/>
    </xf>
    <xf numFmtId="4" fontId="28" fillId="34" borderId="76" xfId="0" applyNumberFormat="1" applyFont="1" applyFill="1" applyBorder="1" applyAlignment="1">
      <alignment horizontal="center"/>
    </xf>
    <xf numFmtId="4" fontId="32" fillId="34" borderId="52" xfId="0" applyNumberFormat="1" applyFont="1" applyFill="1" applyBorder="1" applyAlignment="1">
      <alignment horizontal="center"/>
    </xf>
    <xf numFmtId="4" fontId="28" fillId="33" borderId="77" xfId="0" applyNumberFormat="1" applyFont="1" applyFill="1" applyBorder="1" applyAlignment="1">
      <alignment horizontal="center"/>
    </xf>
    <xf numFmtId="4" fontId="28" fillId="34" borderId="78" xfId="0" applyNumberFormat="1" applyFont="1" applyFill="1" applyBorder="1" applyAlignment="1">
      <alignment horizontal="center"/>
    </xf>
    <xf numFmtId="4" fontId="28" fillId="33" borderId="64" xfId="0" applyNumberFormat="1" applyFont="1" applyFill="1" applyBorder="1" applyAlignment="1">
      <alignment horizontal="center"/>
    </xf>
    <xf numFmtId="4" fontId="28" fillId="34" borderId="79" xfId="0" applyNumberFormat="1" applyFont="1" applyFill="1" applyBorder="1" applyAlignment="1">
      <alignment horizontal="center"/>
    </xf>
    <xf numFmtId="4" fontId="28" fillId="34" borderId="60" xfId="0" applyNumberFormat="1" applyFont="1" applyFill="1" applyBorder="1" applyAlignment="1">
      <alignment horizontal="center"/>
    </xf>
    <xf numFmtId="4" fontId="28" fillId="33" borderId="80" xfId="0" applyNumberFormat="1" applyFont="1" applyFill="1" applyBorder="1" applyAlignment="1">
      <alignment horizontal="center"/>
    </xf>
    <xf numFmtId="4" fontId="28" fillId="34" borderId="81" xfId="0" applyNumberFormat="1" applyFont="1" applyFill="1" applyBorder="1" applyAlignment="1">
      <alignment horizontal="center"/>
    </xf>
    <xf numFmtId="4" fontId="28" fillId="34" borderId="82" xfId="0" applyNumberFormat="1" applyFont="1" applyFill="1" applyBorder="1" applyAlignment="1">
      <alignment horizontal="center" vertical="center"/>
    </xf>
    <xf numFmtId="4" fontId="28" fillId="34" borderId="63" xfId="0" applyNumberFormat="1" applyFont="1" applyFill="1" applyBorder="1" applyAlignment="1">
      <alignment horizontal="center" vertical="center"/>
    </xf>
    <xf numFmtId="4" fontId="28" fillId="33" borderId="60" xfId="0" applyNumberFormat="1" applyFont="1" applyFill="1" applyBorder="1" applyAlignment="1">
      <alignment horizontal="center"/>
    </xf>
    <xf numFmtId="4" fontId="28" fillId="34" borderId="80" xfId="0" applyNumberFormat="1" applyFont="1" applyFill="1" applyBorder="1" applyAlignment="1">
      <alignment horizontal="center"/>
    </xf>
    <xf numFmtId="4" fontId="32" fillId="34" borderId="57" xfId="0" applyNumberFormat="1" applyFont="1" applyFill="1" applyBorder="1" applyAlignment="1">
      <alignment horizontal="center"/>
    </xf>
    <xf numFmtId="4" fontId="28" fillId="34" borderId="64" xfId="0" applyNumberFormat="1" applyFont="1" applyFill="1" applyBorder="1" applyAlignment="1">
      <alignment horizontal="center"/>
    </xf>
    <xf numFmtId="4" fontId="32" fillId="34" borderId="79" xfId="0" applyNumberFormat="1" applyFont="1" applyFill="1" applyBorder="1" applyAlignment="1">
      <alignment horizontal="center"/>
    </xf>
    <xf numFmtId="4" fontId="28" fillId="33" borderId="64" xfId="0" applyNumberFormat="1" applyFont="1" applyFill="1" applyBorder="1" applyAlignment="1">
      <alignment horizontal="center" vertical="center"/>
    </xf>
    <xf numFmtId="4" fontId="32" fillId="34" borderId="83" xfId="0" applyNumberFormat="1" applyFont="1" applyFill="1" applyBorder="1" applyAlignment="1">
      <alignment horizontal="center"/>
    </xf>
    <xf numFmtId="4" fontId="28" fillId="34" borderId="66" xfId="0" applyNumberFormat="1" applyFont="1" applyFill="1" applyBorder="1" applyAlignment="1">
      <alignment horizontal="center"/>
    </xf>
    <xf numFmtId="4" fontId="32" fillId="34" borderId="84" xfId="0" applyNumberFormat="1" applyFont="1" applyFill="1" applyBorder="1" applyAlignment="1">
      <alignment horizontal="center"/>
    </xf>
    <xf numFmtId="4" fontId="28" fillId="33" borderId="66" xfId="0" applyNumberFormat="1" applyFont="1" applyFill="1" applyBorder="1" applyAlignment="1">
      <alignment horizontal="center" vertical="center"/>
    </xf>
    <xf numFmtId="4" fontId="28" fillId="34" borderId="77" xfId="0" applyNumberFormat="1" applyFont="1" applyFill="1" applyBorder="1" applyAlignment="1">
      <alignment horizontal="center"/>
    </xf>
    <xf numFmtId="4" fontId="32" fillId="34" borderId="78" xfId="0" applyNumberFormat="1" applyFont="1" applyFill="1" applyBorder="1" applyAlignment="1">
      <alignment horizontal="center"/>
    </xf>
    <xf numFmtId="4" fontId="28" fillId="33" borderId="77" xfId="0" applyNumberFormat="1" applyFont="1" applyFill="1" applyBorder="1" applyAlignment="1">
      <alignment horizontal="center" vertical="center"/>
    </xf>
    <xf numFmtId="0" fontId="32" fillId="34" borderId="60" xfId="0" applyNumberFormat="1" applyFont="1" applyFill="1" applyBorder="1" applyAlignment="1">
      <alignment/>
    </xf>
    <xf numFmtId="4" fontId="32" fillId="34" borderId="80" xfId="0" applyNumberFormat="1" applyFont="1" applyFill="1" applyBorder="1" applyAlignment="1">
      <alignment horizontal="center"/>
    </xf>
    <xf numFmtId="4" fontId="28" fillId="33" borderId="85" xfId="0" applyNumberFormat="1" applyFont="1" applyFill="1" applyBorder="1" applyAlignment="1">
      <alignment horizontal="center" vertical="center"/>
    </xf>
    <xf numFmtId="0" fontId="28" fillId="34" borderId="47" xfId="0" applyNumberFormat="1" applyFont="1" applyFill="1" applyBorder="1" applyAlignment="1">
      <alignment horizontal="center"/>
    </xf>
    <xf numFmtId="2" fontId="28" fillId="34" borderId="36" xfId="0" applyNumberFormat="1" applyFont="1" applyFill="1" applyBorder="1" applyAlignment="1">
      <alignment horizontal="center"/>
    </xf>
    <xf numFmtId="0" fontId="32" fillId="34" borderId="86" xfId="0" applyNumberFormat="1" applyFont="1" applyFill="1" applyBorder="1" applyAlignment="1">
      <alignment/>
    </xf>
    <xf numFmtId="4" fontId="28" fillId="34" borderId="87" xfId="0" applyNumberFormat="1" applyFont="1" applyFill="1" applyBorder="1" applyAlignment="1">
      <alignment horizontal="center"/>
    </xf>
    <xf numFmtId="0" fontId="28" fillId="0" borderId="88" xfId="0" applyNumberFormat="1" applyFont="1" applyBorder="1" applyAlignment="1">
      <alignment horizontal="center"/>
    </xf>
    <xf numFmtId="0" fontId="28" fillId="0" borderId="89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left" vertical="center"/>
    </xf>
    <xf numFmtId="4" fontId="6" fillId="0" borderId="47" xfId="0" applyNumberFormat="1" applyFont="1" applyBorder="1" applyAlignment="1">
      <alignment horizontal="left" vertical="center" indent="1"/>
    </xf>
    <xf numFmtId="4" fontId="6" fillId="0" borderId="90" xfId="0" applyNumberFormat="1" applyFont="1" applyBorder="1" applyAlignment="1">
      <alignment horizontal="left" vertical="center"/>
    </xf>
    <xf numFmtId="4" fontId="5" fillId="0" borderId="91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/>
    </xf>
    <xf numFmtId="4" fontId="32" fillId="33" borderId="55" xfId="0" applyNumberFormat="1" applyFont="1" applyFill="1" applyBorder="1" applyAlignment="1">
      <alignment horizontal="center"/>
    </xf>
    <xf numFmtId="4" fontId="32" fillId="33" borderId="52" xfId="0" applyNumberFormat="1" applyFont="1" applyFill="1" applyBorder="1" applyAlignment="1">
      <alignment horizontal="center"/>
    </xf>
    <xf numFmtId="4" fontId="32" fillId="34" borderId="60" xfId="0" applyNumberFormat="1" applyFont="1" applyFill="1" applyBorder="1" applyAlignment="1">
      <alignment horizontal="center"/>
    </xf>
    <xf numFmtId="4" fontId="6" fillId="0" borderId="90" xfId="0" applyNumberFormat="1" applyFont="1" applyBorder="1" applyAlignment="1">
      <alignment horizontal="left" indent="4"/>
    </xf>
    <xf numFmtId="0" fontId="6" fillId="0" borderId="47" xfId="0" applyFont="1" applyBorder="1" applyAlignment="1">
      <alignment horizontal="left" vertical="center" indent="4"/>
    </xf>
    <xf numFmtId="4" fontId="6" fillId="0" borderId="42" xfId="0" applyNumberFormat="1" applyFont="1" applyBorder="1" applyAlignment="1">
      <alignment horizontal="left" vertical="center" indent="4"/>
    </xf>
    <xf numFmtId="0" fontId="6" fillId="0" borderId="44" xfId="0" applyFont="1" applyBorder="1" applyAlignment="1">
      <alignment horizontal="left" vertical="center" indent="4"/>
    </xf>
    <xf numFmtId="4" fontId="6" fillId="0" borderId="47" xfId="0" applyNumberFormat="1" applyFont="1" applyBorder="1" applyAlignment="1">
      <alignment horizontal="left" vertical="center" indent="4"/>
    </xf>
    <xf numFmtId="4" fontId="28" fillId="0" borderId="92" xfId="0" applyNumberFormat="1" applyFont="1" applyBorder="1" applyAlignment="1">
      <alignment horizontal="center"/>
    </xf>
    <xf numFmtId="4" fontId="28" fillId="0" borderId="20" xfId="0" applyNumberFormat="1" applyFont="1" applyBorder="1" applyAlignment="1">
      <alignment horizontal="center"/>
    </xf>
    <xf numFmtId="4" fontId="28" fillId="0" borderId="93" xfId="0" applyNumberFormat="1" applyFont="1" applyBorder="1" applyAlignment="1">
      <alignment horizontal="center"/>
    </xf>
    <xf numFmtId="4" fontId="28" fillId="0" borderId="86" xfId="0" applyNumberFormat="1" applyFont="1" applyBorder="1" applyAlignment="1">
      <alignment horizontal="center"/>
    </xf>
    <xf numFmtId="4" fontId="28" fillId="0" borderId="37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/>
    </xf>
    <xf numFmtId="4" fontId="28" fillId="0" borderId="94" xfId="0" applyNumberFormat="1" applyFont="1" applyBorder="1" applyAlignment="1">
      <alignment horizontal="center"/>
    </xf>
    <xf numFmtId="4" fontId="32" fillId="0" borderId="86" xfId="0" applyNumberFormat="1" applyFont="1" applyBorder="1" applyAlignment="1">
      <alignment horizontal="center"/>
    </xf>
    <xf numFmtId="4" fontId="32" fillId="0" borderId="95" xfId="0" applyNumberFormat="1" applyFont="1" applyBorder="1" applyAlignment="1">
      <alignment horizontal="center"/>
    </xf>
    <xf numFmtId="4" fontId="32" fillId="0" borderId="94" xfId="0" applyNumberFormat="1" applyFont="1" applyBorder="1" applyAlignment="1">
      <alignment horizontal="center"/>
    </xf>
    <xf numFmtId="4" fontId="32" fillId="0" borderId="93" xfId="0" applyNumberFormat="1" applyFont="1" applyBorder="1" applyAlignment="1">
      <alignment horizontal="center"/>
    </xf>
    <xf numFmtId="4" fontId="5" fillId="0" borderId="96" xfId="0" applyNumberFormat="1" applyFont="1" applyBorder="1" applyAlignment="1">
      <alignment horizontal="center" vertical="center"/>
    </xf>
    <xf numFmtId="4" fontId="28" fillId="33" borderId="97" xfId="0" applyNumberFormat="1" applyFont="1" applyFill="1" applyBorder="1" applyAlignment="1">
      <alignment horizontal="center"/>
    </xf>
    <xf numFmtId="4" fontId="28" fillId="33" borderId="98" xfId="0" applyNumberFormat="1" applyFont="1" applyFill="1" applyBorder="1" applyAlignment="1">
      <alignment horizontal="center"/>
    </xf>
    <xf numFmtId="4" fontId="28" fillId="33" borderId="99" xfId="0" applyNumberFormat="1" applyFont="1" applyFill="1" applyBorder="1" applyAlignment="1">
      <alignment horizontal="center"/>
    </xf>
    <xf numFmtId="4" fontId="28" fillId="33" borderId="100" xfId="0" applyNumberFormat="1" applyFont="1" applyFill="1" applyBorder="1" applyAlignment="1">
      <alignment horizontal="center"/>
    </xf>
    <xf numFmtId="4" fontId="28" fillId="33" borderId="101" xfId="0" applyNumberFormat="1" applyFont="1" applyFill="1" applyBorder="1" applyAlignment="1">
      <alignment horizontal="center"/>
    </xf>
    <xf numFmtId="4" fontId="28" fillId="33" borderId="102" xfId="0" applyNumberFormat="1" applyFont="1" applyFill="1" applyBorder="1" applyAlignment="1">
      <alignment horizontal="center"/>
    </xf>
    <xf numFmtId="4" fontId="28" fillId="33" borderId="103" xfId="0" applyNumberFormat="1" applyFont="1" applyFill="1" applyBorder="1" applyAlignment="1">
      <alignment horizontal="center"/>
    </xf>
    <xf numFmtId="174" fontId="0" fillId="0" borderId="104" xfId="0" applyNumberFormat="1" applyBorder="1" applyAlignment="1">
      <alignment horizontal="center"/>
    </xf>
    <xf numFmtId="174" fontId="6" fillId="0" borderId="105" xfId="0" applyNumberFormat="1" applyFont="1" applyBorder="1" applyAlignment="1">
      <alignment horizontal="center" vertical="center"/>
    </xf>
    <xf numFmtId="174" fontId="6" fillId="33" borderId="106" xfId="0" applyNumberFormat="1" applyFont="1" applyFill="1" applyBorder="1" applyAlignment="1">
      <alignment horizontal="center" vertical="center"/>
    </xf>
    <xf numFmtId="174" fontId="6" fillId="33" borderId="107" xfId="0" applyNumberFormat="1" applyFont="1" applyFill="1" applyBorder="1" applyAlignment="1">
      <alignment horizontal="center" vertical="center"/>
    </xf>
    <xf numFmtId="174" fontId="6" fillId="33" borderId="108" xfId="0" applyNumberFormat="1" applyFont="1" applyFill="1" applyBorder="1" applyAlignment="1">
      <alignment horizontal="center" vertical="center"/>
    </xf>
    <xf numFmtId="4" fontId="5" fillId="0" borderId="109" xfId="0" applyNumberFormat="1" applyFont="1" applyBorder="1" applyAlignment="1">
      <alignment horizontal="center" vertical="center"/>
    </xf>
    <xf numFmtId="4" fontId="28" fillId="0" borderId="110" xfId="0" applyNumberFormat="1" applyFont="1" applyBorder="1" applyAlignment="1">
      <alignment horizontal="left" vertical="center"/>
    </xf>
    <xf numFmtId="4" fontId="28" fillId="0" borderId="111" xfId="0" applyNumberFormat="1" applyFont="1" applyBorder="1" applyAlignment="1">
      <alignment horizontal="left" vertical="center"/>
    </xf>
    <xf numFmtId="4" fontId="28" fillId="0" borderId="112" xfId="0" applyNumberFormat="1" applyFont="1" applyBorder="1" applyAlignment="1">
      <alignment horizontal="left" vertical="center"/>
    </xf>
    <xf numFmtId="4" fontId="28" fillId="0" borderId="39" xfId="0" applyNumberFormat="1" applyFont="1" applyBorder="1" applyAlignment="1">
      <alignment horizontal="left" vertical="center"/>
    </xf>
    <xf numFmtId="4" fontId="28" fillId="0" borderId="41" xfId="0" applyNumberFormat="1" applyFont="1" applyBorder="1" applyAlignment="1">
      <alignment horizontal="left" vertical="center"/>
    </xf>
    <xf numFmtId="4" fontId="28" fillId="0" borderId="43" xfId="0" applyNumberFormat="1" applyFont="1" applyBorder="1" applyAlignment="1">
      <alignment horizontal="left" vertical="center"/>
    </xf>
    <xf numFmtId="4" fontId="28" fillId="0" borderId="45" xfId="0" applyNumberFormat="1" applyFont="1" applyBorder="1" applyAlignment="1">
      <alignment horizontal="left" vertical="center"/>
    </xf>
    <xf numFmtId="174" fontId="6" fillId="34" borderId="113" xfId="0" applyNumberFormat="1" applyFont="1" applyFill="1" applyBorder="1" applyAlignment="1">
      <alignment horizontal="center" vertical="center"/>
    </xf>
    <xf numFmtId="174" fontId="6" fillId="34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4" fontId="28" fillId="0" borderId="92" xfId="0" applyNumberFormat="1" applyFont="1" applyBorder="1" applyAlignment="1">
      <alignment/>
    </xf>
    <xf numFmtId="4" fontId="28" fillId="0" borderId="95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93" xfId="0" applyNumberFormat="1" applyFont="1" applyBorder="1" applyAlignment="1">
      <alignment/>
    </xf>
    <xf numFmtId="4" fontId="0" fillId="0" borderId="0" xfId="0" applyNumberFormat="1" applyBorder="1" applyAlignment="1">
      <alignment horizontal="left" vertical="center"/>
    </xf>
    <xf numFmtId="17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left" vertical="center" indent="4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28" fillId="0" borderId="114" xfId="0" applyNumberFormat="1" applyFont="1" applyBorder="1" applyAlignment="1">
      <alignment horizontal="center" vertical="center"/>
    </xf>
    <xf numFmtId="4" fontId="28" fillId="33" borderId="115" xfId="0" applyNumberFormat="1" applyFont="1" applyFill="1" applyBorder="1" applyAlignment="1">
      <alignment horizontal="center"/>
    </xf>
    <xf numFmtId="4" fontId="0" fillId="0" borderId="116" xfId="0" applyNumberFormat="1" applyBorder="1" applyAlignment="1">
      <alignment/>
    </xf>
    <xf numFmtId="4" fontId="6" fillId="0" borderId="116" xfId="0" applyNumberFormat="1" applyFont="1" applyBorder="1" applyAlignment="1">
      <alignment/>
    </xf>
    <xf numFmtId="174" fontId="6" fillId="34" borderId="97" xfId="0" applyNumberFormat="1" applyFont="1" applyFill="1" applyBorder="1" applyAlignment="1">
      <alignment horizontal="center" vertical="center"/>
    </xf>
    <xf numFmtId="174" fontId="6" fillId="34" borderId="117" xfId="0" applyNumberFormat="1" applyFont="1" applyFill="1" applyBorder="1" applyAlignment="1">
      <alignment horizontal="center" vertical="center"/>
    </xf>
    <xf numFmtId="4" fontId="6" fillId="0" borderId="118" xfId="0" applyNumberFormat="1" applyFont="1" applyBorder="1" applyAlignment="1">
      <alignment/>
    </xf>
    <xf numFmtId="4" fontId="0" fillId="0" borderId="119" xfId="0" applyNumberFormat="1" applyBorder="1" applyAlignment="1">
      <alignment/>
    </xf>
    <xf numFmtId="4" fontId="0" fillId="0" borderId="120" xfId="0" applyNumberFormat="1" applyBorder="1" applyAlignment="1">
      <alignment/>
    </xf>
    <xf numFmtId="4" fontId="0" fillId="0" borderId="121" xfId="0" applyNumberFormat="1" applyBorder="1" applyAlignment="1">
      <alignment/>
    </xf>
    <xf numFmtId="4" fontId="6" fillId="0" borderId="121" xfId="0" applyNumberFormat="1" applyFont="1" applyBorder="1" applyAlignment="1">
      <alignment/>
    </xf>
    <xf numFmtId="4" fontId="6" fillId="0" borderId="122" xfId="0" applyNumberFormat="1" applyFont="1" applyBorder="1" applyAlignment="1">
      <alignment horizontal="center"/>
    </xf>
    <xf numFmtId="2" fontId="6" fillId="0" borderId="121" xfId="0" applyNumberFormat="1" applyFont="1" applyBorder="1" applyAlignment="1">
      <alignment horizontal="center" vertical="center"/>
    </xf>
    <xf numFmtId="2" fontId="6" fillId="34" borderId="120" xfId="0" applyNumberFormat="1" applyFont="1" applyFill="1" applyBorder="1" applyAlignment="1">
      <alignment horizontal="center" vertical="center"/>
    </xf>
    <xf numFmtId="2" fontId="6" fillId="34" borderId="123" xfId="0" applyNumberFormat="1" applyFont="1" applyFill="1" applyBorder="1" applyAlignment="1">
      <alignment horizontal="center" vertical="center"/>
    </xf>
    <xf numFmtId="4" fontId="6" fillId="0" borderId="124" xfId="0" applyNumberFormat="1" applyFont="1" applyBorder="1" applyAlignment="1">
      <alignment/>
    </xf>
    <xf numFmtId="4" fontId="6" fillId="0" borderId="125" xfId="0" applyNumberFormat="1" applyFont="1" applyBorder="1" applyAlignment="1">
      <alignment/>
    </xf>
    <xf numFmtId="4" fontId="6" fillId="0" borderId="126" xfId="0" applyNumberFormat="1" applyFont="1" applyBorder="1" applyAlignment="1">
      <alignment/>
    </xf>
    <xf numFmtId="4" fontId="5" fillId="0" borderId="127" xfId="0" applyNumberFormat="1" applyFont="1" applyBorder="1" applyAlignment="1">
      <alignment horizontal="center" vertical="center"/>
    </xf>
    <xf numFmtId="4" fontId="28" fillId="0" borderId="23" xfId="0" applyNumberFormat="1" applyFont="1" applyBorder="1" applyAlignment="1">
      <alignment horizontal="center" vertical="center"/>
    </xf>
    <xf numFmtId="4" fontId="28" fillId="0" borderId="114" xfId="0" applyNumberFormat="1" applyFont="1" applyBorder="1" applyAlignment="1">
      <alignment horizontal="center" vertical="center"/>
    </xf>
    <xf numFmtId="4" fontId="28" fillId="0" borderId="128" xfId="0" applyNumberFormat="1" applyFont="1" applyBorder="1" applyAlignment="1">
      <alignment horizontal="center"/>
    </xf>
    <xf numFmtId="4" fontId="28" fillId="0" borderId="129" xfId="0" applyNumberFormat="1" applyFont="1" applyBorder="1" applyAlignment="1">
      <alignment horizontal="center"/>
    </xf>
    <xf numFmtId="4" fontId="5" fillId="0" borderId="130" xfId="0" applyNumberFormat="1" applyFont="1" applyBorder="1" applyAlignment="1">
      <alignment horizontal="center" vertical="center"/>
    </xf>
    <xf numFmtId="4" fontId="32" fillId="0" borderId="131" xfId="0" applyNumberFormat="1" applyFont="1" applyBorder="1" applyAlignment="1">
      <alignment horizontal="center"/>
    </xf>
    <xf numFmtId="4" fontId="0" fillId="0" borderId="132" xfId="0" applyNumberFormat="1" applyBorder="1" applyAlignment="1">
      <alignment/>
    </xf>
    <xf numFmtId="4" fontId="28" fillId="33" borderId="133" xfId="0" applyNumberFormat="1" applyFont="1" applyFill="1" applyBorder="1" applyAlignment="1">
      <alignment horizontal="center"/>
    </xf>
    <xf numFmtId="4" fontId="6" fillId="0" borderId="134" xfId="0" applyNumberFormat="1" applyFont="1" applyBorder="1" applyAlignment="1">
      <alignment/>
    </xf>
    <xf numFmtId="4" fontId="6" fillId="0" borderId="135" xfId="0" applyNumberFormat="1" applyFont="1" applyBorder="1" applyAlignment="1">
      <alignment/>
    </xf>
    <xf numFmtId="174" fontId="5" fillId="0" borderId="116" xfId="0" applyNumberFormat="1" applyFont="1" applyBorder="1" applyAlignment="1">
      <alignment horizontal="center" vertical="center"/>
    </xf>
    <xf numFmtId="174" fontId="0" fillId="0" borderId="116" xfId="0" applyNumberFormat="1" applyBorder="1" applyAlignment="1">
      <alignment horizontal="center"/>
    </xf>
    <xf numFmtId="174" fontId="6" fillId="34" borderId="132" xfId="0" applyNumberFormat="1" applyFont="1" applyFill="1" applyBorder="1" applyAlignment="1">
      <alignment horizontal="center" vertical="center"/>
    </xf>
    <xf numFmtId="174" fontId="6" fillId="34" borderId="136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4" fontId="6" fillId="0" borderId="132" xfId="0" applyNumberFormat="1" applyFont="1" applyBorder="1" applyAlignment="1">
      <alignment/>
    </xf>
    <xf numFmtId="4" fontId="6" fillId="0" borderId="137" xfId="0" applyNumberFormat="1" applyFont="1" applyBorder="1" applyAlignment="1">
      <alignment/>
    </xf>
    <xf numFmtId="4" fontId="6" fillId="0" borderId="138" xfId="0" applyNumberFormat="1" applyFont="1" applyBorder="1" applyAlignment="1">
      <alignment/>
    </xf>
    <xf numFmtId="4" fontId="0" fillId="0" borderId="136" xfId="0" applyNumberFormat="1" applyBorder="1" applyAlignment="1">
      <alignment/>
    </xf>
    <xf numFmtId="4" fontId="28" fillId="34" borderId="13" xfId="0" applyNumberFormat="1" applyFont="1" applyFill="1" applyBorder="1" applyAlignment="1">
      <alignment horizontal="center" vertical="center"/>
    </xf>
    <xf numFmtId="4" fontId="28" fillId="34" borderId="139" xfId="0" applyNumberFormat="1" applyFont="1" applyFill="1" applyBorder="1" applyAlignment="1">
      <alignment horizontal="center" vertical="center"/>
    </xf>
    <xf numFmtId="174" fontId="6" fillId="0" borderId="140" xfId="0" applyNumberFormat="1" applyFont="1" applyBorder="1" applyAlignment="1">
      <alignment horizontal="center" vertical="center"/>
    </xf>
    <xf numFmtId="174" fontId="6" fillId="34" borderId="141" xfId="0" applyNumberFormat="1" applyFont="1" applyFill="1" applyBorder="1" applyAlignment="1">
      <alignment horizontal="center" vertical="center"/>
    </xf>
    <xf numFmtId="174" fontId="6" fillId="34" borderId="142" xfId="0" applyNumberFormat="1" applyFont="1" applyFill="1" applyBorder="1" applyAlignment="1">
      <alignment horizontal="center" vertical="center"/>
    </xf>
    <xf numFmtId="174" fontId="6" fillId="34" borderId="100" xfId="0" applyNumberFormat="1" applyFont="1" applyFill="1" applyBorder="1" applyAlignment="1">
      <alignment horizontal="center" vertical="center"/>
    </xf>
    <xf numFmtId="174" fontId="6" fillId="34" borderId="143" xfId="0" applyNumberFormat="1" applyFont="1" applyFill="1" applyBorder="1" applyAlignment="1">
      <alignment horizontal="center" vertical="center"/>
    </xf>
    <xf numFmtId="4" fontId="6" fillId="0" borderId="144" xfId="0" applyNumberFormat="1" applyFont="1" applyBorder="1" applyAlignment="1">
      <alignment/>
    </xf>
    <xf numFmtId="4" fontId="6" fillId="0" borderId="140" xfId="0" applyNumberFormat="1" applyFont="1" applyBorder="1" applyAlignment="1">
      <alignment horizontal="left"/>
    </xf>
    <xf numFmtId="4" fontId="0" fillId="0" borderId="140" xfId="0" applyNumberFormat="1" applyBorder="1" applyAlignment="1">
      <alignment/>
    </xf>
    <xf numFmtId="4" fontId="6" fillId="0" borderId="140" xfId="0" applyNumberFormat="1" applyFont="1" applyBorder="1" applyAlignment="1">
      <alignment/>
    </xf>
    <xf numFmtId="4" fontId="6" fillId="0" borderId="140" xfId="0" applyNumberFormat="1" applyFont="1" applyBorder="1" applyAlignment="1">
      <alignment horizontal="center"/>
    </xf>
    <xf numFmtId="4" fontId="6" fillId="0" borderId="145" xfId="0" applyNumberFormat="1" applyFont="1" applyBorder="1" applyAlignment="1">
      <alignment/>
    </xf>
    <xf numFmtId="4" fontId="6" fillId="0" borderId="141" xfId="0" applyNumberFormat="1" applyFont="1" applyBorder="1" applyAlignment="1">
      <alignment horizontal="center"/>
    </xf>
    <xf numFmtId="4" fontId="6" fillId="0" borderId="142" xfId="0" applyNumberFormat="1" applyFont="1" applyBorder="1" applyAlignment="1">
      <alignment horizontal="center"/>
    </xf>
    <xf numFmtId="4" fontId="0" fillId="0" borderId="146" xfId="0" applyNumberFormat="1" applyBorder="1" applyAlignment="1">
      <alignment/>
    </xf>
    <xf numFmtId="4" fontId="0" fillId="0" borderId="147" xfId="0" applyNumberFormat="1" applyBorder="1" applyAlignment="1">
      <alignment/>
    </xf>
    <xf numFmtId="4" fontId="31" fillId="0" borderId="119" xfId="0" applyNumberFormat="1" applyFont="1" applyBorder="1" applyAlignment="1">
      <alignment/>
    </xf>
    <xf numFmtId="4" fontId="28" fillId="34" borderId="13" xfId="0" applyNumberFormat="1" applyFont="1" applyFill="1" applyBorder="1" applyAlignment="1">
      <alignment horizontal="center"/>
    </xf>
    <xf numFmtId="4" fontId="28" fillId="33" borderId="148" xfId="0" applyNumberFormat="1" applyFont="1" applyFill="1" applyBorder="1" applyAlignment="1">
      <alignment horizontal="center"/>
    </xf>
    <xf numFmtId="4" fontId="28" fillId="33" borderId="149" xfId="0" applyNumberFormat="1" applyFont="1" applyFill="1" applyBorder="1" applyAlignment="1">
      <alignment horizontal="center"/>
    </xf>
    <xf numFmtId="4" fontId="28" fillId="33" borderId="1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8" fillId="34" borderId="24" xfId="0" applyNumberFormat="1" applyFont="1" applyFill="1" applyBorder="1" applyAlignment="1">
      <alignment horizontal="center" vertical="center"/>
    </xf>
    <xf numFmtId="4" fontId="28" fillId="34" borderId="151" xfId="0" applyNumberFormat="1" applyFont="1" applyFill="1" applyBorder="1" applyAlignment="1">
      <alignment horizontal="center" vertical="center"/>
    </xf>
    <xf numFmtId="4" fontId="28" fillId="33" borderId="152" xfId="0" applyNumberFormat="1" applyFont="1" applyFill="1" applyBorder="1" applyAlignment="1">
      <alignment horizontal="center" vertical="center"/>
    </xf>
    <xf numFmtId="4" fontId="28" fillId="33" borderId="153" xfId="0" applyNumberFormat="1" applyFont="1" applyFill="1" applyBorder="1" applyAlignment="1">
      <alignment horizontal="center" vertical="center"/>
    </xf>
    <xf numFmtId="4" fontId="28" fillId="33" borderId="151" xfId="0" applyNumberFormat="1" applyFont="1" applyFill="1" applyBorder="1" applyAlignment="1">
      <alignment horizontal="center" vertical="center"/>
    </xf>
    <xf numFmtId="4" fontId="28" fillId="34" borderId="154" xfId="0" applyNumberFormat="1" applyFont="1" applyFill="1" applyBorder="1" applyAlignment="1">
      <alignment horizontal="center" vertical="center"/>
    </xf>
    <xf numFmtId="4" fontId="28" fillId="0" borderId="155" xfId="0" applyNumberFormat="1" applyFont="1" applyBorder="1" applyAlignment="1">
      <alignment horizontal="center"/>
    </xf>
    <xf numFmtId="4" fontId="28" fillId="0" borderId="156" xfId="0" applyNumberFormat="1" applyFont="1" applyBorder="1" applyAlignment="1">
      <alignment horizont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57" xfId="0" applyNumberFormat="1" applyFont="1" applyBorder="1" applyAlignment="1">
      <alignment horizontal="center" vertical="center"/>
    </xf>
    <xf numFmtId="0" fontId="28" fillId="0" borderId="158" xfId="0" applyNumberFormat="1" applyFont="1" applyBorder="1" applyAlignment="1">
      <alignment horizontal="center" vertical="center"/>
    </xf>
    <xf numFmtId="0" fontId="28" fillId="0" borderId="16" xfId="0" applyNumberFormat="1" applyFont="1" applyBorder="1" applyAlignment="1">
      <alignment horizontal="center" vertical="center"/>
    </xf>
    <xf numFmtId="4" fontId="27" fillId="0" borderId="159" xfId="0" applyNumberFormat="1" applyFont="1" applyBorder="1" applyAlignment="1">
      <alignment horizontal="center"/>
    </xf>
    <xf numFmtId="4" fontId="28" fillId="33" borderId="160" xfId="0" applyNumberFormat="1" applyFont="1" applyFill="1" applyBorder="1" applyAlignment="1">
      <alignment horizontal="center"/>
    </xf>
    <xf numFmtId="4" fontId="28" fillId="33" borderId="161" xfId="0" applyNumberFormat="1" applyFont="1" applyFill="1" applyBorder="1" applyAlignment="1">
      <alignment horizontal="center"/>
    </xf>
    <xf numFmtId="4" fontId="27" fillId="0" borderId="80" xfId="0" applyNumberFormat="1" applyFont="1" applyBorder="1" applyAlignment="1">
      <alignment horizontal="center" vertical="center"/>
    </xf>
    <xf numFmtId="4" fontId="29" fillId="0" borderId="50" xfId="0" applyNumberFormat="1" applyFont="1" applyBorder="1" applyAlignment="1">
      <alignment horizontal="center" vertical="center"/>
    </xf>
    <xf numFmtId="0" fontId="28" fillId="0" borderId="11" xfId="0" applyNumberFormat="1" applyFont="1" applyBorder="1" applyAlignment="1">
      <alignment horizontal="center" vertical="center"/>
    </xf>
    <xf numFmtId="4" fontId="28" fillId="33" borderId="50" xfId="0" applyNumberFormat="1" applyFont="1" applyFill="1" applyBorder="1" applyAlignment="1">
      <alignment horizontal="center"/>
    </xf>
    <xf numFmtId="0" fontId="28" fillId="0" borderId="162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left" indent="4"/>
    </xf>
    <xf numFmtId="4" fontId="6" fillId="0" borderId="163" xfId="0" applyNumberFormat="1" applyFont="1" applyFill="1" applyBorder="1" applyAlignment="1">
      <alignment horizontal="left" indent="1"/>
    </xf>
    <xf numFmtId="4" fontId="6" fillId="0" borderId="59" xfId="0" applyNumberFormat="1" applyFont="1" applyFill="1" applyBorder="1" applyAlignment="1">
      <alignment horizontal="left" indent="1"/>
    </xf>
    <xf numFmtId="4" fontId="6" fillId="0" borderId="56" xfId="0" applyNumberFormat="1" applyFont="1" applyBorder="1" applyAlignment="1">
      <alignment horizontal="left" vertical="center"/>
    </xf>
    <xf numFmtId="4" fontId="28" fillId="34" borderId="150" xfId="0" applyNumberFormat="1" applyFont="1" applyFill="1" applyBorder="1" applyAlignment="1">
      <alignment horizontal="center"/>
    </xf>
    <xf numFmtId="4" fontId="28" fillId="34" borderId="149" xfId="0" applyNumberFormat="1" applyFont="1" applyFill="1" applyBorder="1" applyAlignment="1">
      <alignment horizontal="center"/>
    </xf>
    <xf numFmtId="4" fontId="28" fillId="34" borderId="164" xfId="0" applyNumberFormat="1" applyFont="1" applyFill="1" applyBorder="1" applyAlignment="1">
      <alignment horizontal="center"/>
    </xf>
    <xf numFmtId="4" fontId="28" fillId="0" borderId="10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28" fillId="0" borderId="157" xfId="0" applyNumberFormat="1" applyFont="1" applyBorder="1" applyAlignment="1">
      <alignment/>
    </xf>
    <xf numFmtId="4" fontId="28" fillId="0" borderId="162" xfId="0" applyNumberFormat="1" applyFont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8" fillId="0" borderId="165" xfId="0" applyNumberFormat="1" applyFont="1" applyFill="1" applyBorder="1" applyAlignment="1">
      <alignment/>
    </xf>
    <xf numFmtId="4" fontId="28" fillId="34" borderId="166" xfId="0" applyNumberFormat="1" applyFont="1" applyFill="1" applyBorder="1" applyAlignment="1">
      <alignment horizontal="center"/>
    </xf>
    <xf numFmtId="4" fontId="28" fillId="34" borderId="139" xfId="0" applyNumberFormat="1" applyFont="1" applyFill="1" applyBorder="1" applyAlignment="1">
      <alignment horizontal="center"/>
    </xf>
    <xf numFmtId="4" fontId="28" fillId="34" borderId="167" xfId="0" applyNumberFormat="1" applyFont="1" applyFill="1" applyBorder="1" applyAlignment="1">
      <alignment horizontal="center"/>
    </xf>
    <xf numFmtId="4" fontId="28" fillId="34" borderId="68" xfId="0" applyNumberFormat="1" applyFont="1" applyFill="1" applyBorder="1" applyAlignment="1">
      <alignment horizontal="center"/>
    </xf>
    <xf numFmtId="4" fontId="32" fillId="34" borderId="167" xfId="0" applyNumberFormat="1" applyFont="1" applyFill="1" applyBorder="1" applyAlignment="1">
      <alignment horizontal="center"/>
    </xf>
    <xf numFmtId="4" fontId="32" fillId="34" borderId="168" xfId="0" applyNumberFormat="1" applyFont="1" applyFill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/>
    </xf>
    <xf numFmtId="4" fontId="28" fillId="0" borderId="149" xfId="0" applyNumberFormat="1" applyFont="1" applyBorder="1" applyAlignment="1">
      <alignment horizontal="center" vertical="center"/>
    </xf>
    <xf numFmtId="4" fontId="28" fillId="0" borderId="164" xfId="0" applyNumberFormat="1" applyFont="1" applyBorder="1" applyAlignment="1">
      <alignment horizontal="center" vertical="center"/>
    </xf>
    <xf numFmtId="4" fontId="32" fillId="33" borderId="11" xfId="0" applyNumberFormat="1" applyFont="1" applyFill="1" applyBorder="1" applyAlignment="1">
      <alignment horizontal="center"/>
    </xf>
    <xf numFmtId="4" fontId="28" fillId="33" borderId="162" xfId="0" applyNumberFormat="1" applyFont="1" applyFill="1" applyBorder="1" applyAlignment="1">
      <alignment horizontal="center"/>
    </xf>
    <xf numFmtId="4" fontId="32" fillId="34" borderId="157" xfId="0" applyNumberFormat="1" applyFont="1" applyFill="1" applyBorder="1" applyAlignment="1">
      <alignment horizontal="center"/>
    </xf>
    <xf numFmtId="4" fontId="28" fillId="34" borderId="162" xfId="0" applyNumberFormat="1" applyFont="1" applyFill="1" applyBorder="1" applyAlignment="1">
      <alignment horizontal="center"/>
    </xf>
    <xf numFmtId="4" fontId="32" fillId="34" borderId="169" xfId="0" applyNumberFormat="1" applyFont="1" applyFill="1" applyBorder="1" applyAlignment="1">
      <alignment horizontal="center"/>
    </xf>
    <xf numFmtId="4" fontId="6" fillId="0" borderId="44" xfId="0" applyNumberFormat="1" applyFont="1" applyBorder="1" applyAlignment="1">
      <alignment horizontal="left"/>
    </xf>
    <xf numFmtId="0" fontId="28" fillId="0" borderId="32" xfId="0" applyNumberFormat="1" applyFont="1" applyBorder="1" applyAlignment="1">
      <alignment horizontal="center"/>
    </xf>
    <xf numFmtId="0" fontId="28" fillId="0" borderId="170" xfId="0" applyNumberFormat="1" applyFont="1" applyBorder="1" applyAlignment="1">
      <alignment horizontal="center"/>
    </xf>
    <xf numFmtId="0" fontId="28" fillId="34" borderId="158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0" fontId="32" fillId="34" borderId="165" xfId="0" applyNumberFormat="1" applyFont="1" applyFill="1" applyBorder="1" applyAlignment="1">
      <alignment/>
    </xf>
    <xf numFmtId="4" fontId="28" fillId="34" borderId="33" xfId="0" applyNumberFormat="1" applyFont="1" applyFill="1" applyBorder="1" applyAlignment="1">
      <alignment horizontal="center"/>
    </xf>
    <xf numFmtId="4" fontId="6" fillId="0" borderId="56" xfId="0" applyNumberFormat="1" applyFont="1" applyBorder="1" applyAlignment="1">
      <alignment horizontal="left"/>
    </xf>
    <xf numFmtId="0" fontId="28" fillId="0" borderId="148" xfId="0" applyNumberFormat="1" applyFont="1" applyBorder="1" applyAlignment="1">
      <alignment horizontal="center"/>
    </xf>
    <xf numFmtId="0" fontId="32" fillId="34" borderId="12" xfId="0" applyNumberFormat="1" applyFont="1" applyFill="1" applyBorder="1" applyAlignment="1">
      <alignment/>
    </xf>
    <xf numFmtId="4" fontId="32" fillId="34" borderId="148" xfId="0" applyNumberFormat="1" applyFont="1" applyFill="1" applyBorder="1" applyAlignment="1">
      <alignment horizontal="center"/>
    </xf>
    <xf numFmtId="4" fontId="6" fillId="0" borderId="56" xfId="0" applyNumberFormat="1" applyFont="1" applyBorder="1" applyAlignment="1">
      <alignment horizontal="left" vertical="center" indent="3"/>
    </xf>
    <xf numFmtId="0" fontId="6" fillId="0" borderId="56" xfId="0" applyFont="1" applyBorder="1" applyAlignment="1">
      <alignment horizontal="left" vertical="center" indent="4"/>
    </xf>
    <xf numFmtId="0" fontId="6" fillId="0" borderId="56" xfId="0" applyFont="1" applyBorder="1" applyAlignment="1">
      <alignment horizontal="left" vertical="center" indent="3"/>
    </xf>
    <xf numFmtId="4" fontId="6" fillId="0" borderId="56" xfId="0" applyNumberFormat="1" applyFont="1" applyBorder="1" applyAlignment="1">
      <alignment horizontal="left" indent="4"/>
    </xf>
    <xf numFmtId="4" fontId="6" fillId="0" borderId="56" xfId="0" applyNumberFormat="1" applyFont="1" applyBorder="1" applyAlignment="1">
      <alignment horizontal="left" vertical="center" indent="4"/>
    </xf>
    <xf numFmtId="0" fontId="27" fillId="0" borderId="171" xfId="0" applyFont="1" applyBorder="1" applyAlignment="1">
      <alignment horizontal="center" vertical="center"/>
    </xf>
    <xf numFmtId="0" fontId="27" fillId="0" borderId="172" xfId="0" applyFont="1" applyBorder="1" applyAlignment="1">
      <alignment horizontal="center" vertical="center"/>
    </xf>
    <xf numFmtId="0" fontId="27" fillId="0" borderId="173" xfId="0" applyFont="1" applyBorder="1" applyAlignment="1">
      <alignment horizontal="center" vertical="center"/>
    </xf>
    <xf numFmtId="4" fontId="28" fillId="0" borderId="156" xfId="0" applyNumberFormat="1" applyFont="1" applyBorder="1" applyAlignment="1">
      <alignment/>
    </xf>
    <xf numFmtId="4" fontId="28" fillId="0" borderId="174" xfId="0" applyNumberFormat="1" applyFont="1" applyBorder="1" applyAlignment="1">
      <alignment horizontal="center" vertical="center"/>
    </xf>
    <xf numFmtId="4" fontId="28" fillId="0" borderId="173" xfId="0" applyNumberFormat="1" applyFont="1" applyBorder="1" applyAlignment="1">
      <alignment/>
    </xf>
    <xf numFmtId="4" fontId="28" fillId="0" borderId="175" xfId="0" applyNumberFormat="1" applyFont="1" applyBorder="1" applyAlignment="1">
      <alignment horizontal="center" vertical="center"/>
    </xf>
    <xf numFmtId="4" fontId="28" fillId="0" borderId="172" xfId="0" applyNumberFormat="1" applyFont="1" applyBorder="1" applyAlignment="1">
      <alignment/>
    </xf>
    <xf numFmtId="4" fontId="28" fillId="0" borderId="176" xfId="0" applyNumberFormat="1" applyFont="1" applyBorder="1" applyAlignment="1">
      <alignment horizontal="center" vertical="center"/>
    </xf>
    <xf numFmtId="4" fontId="28" fillId="0" borderId="75" xfId="0" applyNumberFormat="1" applyFont="1" applyBorder="1" applyAlignment="1">
      <alignment/>
    </xf>
    <xf numFmtId="4" fontId="28" fillId="0" borderId="74" xfId="0" applyNumberFormat="1" applyFont="1" applyBorder="1" applyAlignment="1">
      <alignment horizontal="center" vertical="center"/>
    </xf>
    <xf numFmtId="4" fontId="28" fillId="0" borderId="155" xfId="0" applyNumberFormat="1" applyFont="1" applyBorder="1" applyAlignment="1">
      <alignment/>
    </xf>
    <xf numFmtId="4" fontId="28" fillId="0" borderId="177" xfId="0" applyNumberFormat="1" applyFont="1" applyBorder="1" applyAlignment="1">
      <alignment horizontal="center" vertical="center"/>
    </xf>
    <xf numFmtId="4" fontId="28" fillId="0" borderId="155" xfId="0" applyNumberFormat="1" applyFont="1" applyBorder="1" applyAlignment="1">
      <alignment horizontal="left" vertical="center"/>
    </xf>
    <xf numFmtId="4" fontId="28" fillId="0" borderId="172" xfId="0" applyNumberFormat="1" applyFont="1" applyBorder="1" applyAlignment="1">
      <alignment horizontal="left" vertical="center"/>
    </xf>
    <xf numFmtId="4" fontId="28" fillId="0" borderId="75" xfId="0" applyNumberFormat="1" applyFont="1" applyBorder="1" applyAlignment="1">
      <alignment horizontal="left" vertical="center"/>
    </xf>
    <xf numFmtId="4" fontId="28" fillId="0" borderId="173" xfId="0" applyNumberFormat="1" applyFont="1" applyBorder="1" applyAlignment="1">
      <alignment horizontal="left" vertical="center"/>
    </xf>
    <xf numFmtId="4" fontId="28" fillId="0" borderId="178" xfId="0" applyNumberFormat="1" applyFont="1" applyBorder="1" applyAlignment="1">
      <alignment/>
    </xf>
    <xf numFmtId="4" fontId="28" fillId="0" borderId="179" xfId="0" applyNumberFormat="1" applyFont="1" applyBorder="1" applyAlignment="1">
      <alignment horizontal="center" vertical="center"/>
    </xf>
    <xf numFmtId="4" fontId="27" fillId="0" borderId="172" xfId="0" applyNumberFormat="1" applyFont="1" applyBorder="1" applyAlignment="1">
      <alignment horizontal="center" vertical="center"/>
    </xf>
    <xf numFmtId="0" fontId="29" fillId="0" borderId="173" xfId="0" applyFont="1" applyBorder="1" applyAlignment="1">
      <alignment horizontal="center"/>
    </xf>
    <xf numFmtId="4" fontId="28" fillId="0" borderId="173" xfId="0" applyNumberFormat="1" applyFont="1" applyBorder="1" applyAlignment="1">
      <alignment horizontal="center"/>
    </xf>
    <xf numFmtId="4" fontId="28" fillId="0" borderId="172" xfId="0" applyNumberFormat="1" applyFont="1" applyBorder="1" applyAlignment="1">
      <alignment horizontal="center"/>
    </xf>
    <xf numFmtId="4" fontId="28" fillId="0" borderId="75" xfId="0" applyNumberFormat="1" applyFont="1" applyBorder="1" applyAlignment="1">
      <alignment horizontal="center"/>
    </xf>
    <xf numFmtId="4" fontId="32" fillId="0" borderId="155" xfId="0" applyNumberFormat="1" applyFont="1" applyBorder="1" applyAlignment="1">
      <alignment horizontal="center"/>
    </xf>
    <xf numFmtId="4" fontId="32" fillId="0" borderId="178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vertical="center"/>
    </xf>
    <xf numFmtId="4" fontId="2" fillId="0" borderId="166" xfId="0" applyNumberFormat="1" applyFont="1" applyBorder="1" applyAlignment="1">
      <alignment horizontal="left" indent="1"/>
    </xf>
    <xf numFmtId="0" fontId="2" fillId="0" borderId="71" xfId="0" applyFont="1" applyBorder="1" applyAlignment="1">
      <alignment horizontal="left"/>
    </xf>
    <xf numFmtId="4" fontId="6" fillId="0" borderId="11" xfId="0" applyNumberFormat="1" applyFont="1" applyBorder="1" applyAlignment="1">
      <alignment horizontal="left" vertical="center"/>
    </xf>
    <xf numFmtId="1" fontId="6" fillId="0" borderId="49" xfId="0" applyNumberFormat="1" applyFont="1" applyBorder="1" applyAlignment="1">
      <alignment horizontal="center" vertical="center"/>
    </xf>
    <xf numFmtId="4" fontId="5" fillId="0" borderId="180" xfId="0" applyNumberFormat="1" applyFont="1" applyBorder="1" applyAlignment="1">
      <alignment horizontal="center" vertical="center"/>
    </xf>
    <xf numFmtId="174" fontId="6" fillId="33" borderId="181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4" fontId="6" fillId="34" borderId="166" xfId="0" applyNumberFormat="1" applyFont="1" applyFill="1" applyBorder="1" applyAlignment="1">
      <alignment horizontal="center" vertical="center"/>
    </xf>
    <xf numFmtId="174" fontId="6" fillId="34" borderId="182" xfId="0" applyNumberFormat="1" applyFont="1" applyFill="1" applyBorder="1" applyAlignment="1">
      <alignment horizontal="center" vertical="center"/>
    </xf>
    <xf numFmtId="4" fontId="2" fillId="0" borderId="183" xfId="0" applyNumberFormat="1" applyFont="1" applyBorder="1" applyAlignment="1">
      <alignment horizontal="left" vertical="center"/>
    </xf>
    <xf numFmtId="4" fontId="5" fillId="0" borderId="184" xfId="0" applyNumberFormat="1" applyFont="1" applyBorder="1" applyAlignment="1">
      <alignment horizontal="center" vertical="center"/>
    </xf>
    <xf numFmtId="4" fontId="2" fillId="0" borderId="166" xfId="0" applyNumberFormat="1" applyFont="1" applyBorder="1" applyAlignment="1">
      <alignment horizontal="justify" vertical="center"/>
    </xf>
    <xf numFmtId="4" fontId="2" fillId="0" borderId="71" xfId="0" applyNumberFormat="1" applyFont="1" applyBorder="1" applyAlignment="1">
      <alignment horizontal="left" vertical="center"/>
    </xf>
    <xf numFmtId="4" fontId="6" fillId="0" borderId="169" xfId="0" applyNumberFormat="1" applyFont="1" applyBorder="1" applyAlignment="1">
      <alignment horizontal="left" vertical="center"/>
    </xf>
    <xf numFmtId="1" fontId="6" fillId="0" borderId="164" xfId="0" applyNumberFormat="1" applyFont="1" applyBorder="1" applyAlignment="1">
      <alignment horizontal="center" vertical="center"/>
    </xf>
    <xf numFmtId="2" fontId="6" fillId="34" borderId="164" xfId="0" applyNumberFormat="1" applyFont="1" applyFill="1" applyBorder="1" applyAlignment="1">
      <alignment horizontal="center" vertical="center"/>
    </xf>
    <xf numFmtId="174" fontId="6" fillId="34" borderId="168" xfId="0" applyNumberFormat="1" applyFont="1" applyFill="1" applyBorder="1" applyAlignment="1">
      <alignment horizontal="center" vertical="center"/>
    </xf>
    <xf numFmtId="174" fontId="6" fillId="34" borderId="185" xfId="0" applyNumberFormat="1" applyFont="1" applyFill="1" applyBorder="1" applyAlignment="1">
      <alignment horizontal="center" vertical="center"/>
    </xf>
    <xf numFmtId="4" fontId="2" fillId="0" borderId="163" xfId="0" applyNumberFormat="1" applyFont="1" applyBorder="1" applyAlignment="1">
      <alignment horizontal="justify" vertical="center"/>
    </xf>
    <xf numFmtId="1" fontId="6" fillId="0" borderId="65" xfId="0" applyNumberFormat="1" applyFont="1" applyBorder="1" applyAlignment="1">
      <alignment horizontal="center" vertical="center"/>
    </xf>
    <xf numFmtId="4" fontId="5" fillId="0" borderId="186" xfId="0" applyNumberFormat="1" applyFont="1" applyBorder="1" applyAlignment="1">
      <alignment horizontal="center" vertical="center"/>
    </xf>
    <xf numFmtId="174" fontId="6" fillId="33" borderId="187" xfId="0" applyNumberFormat="1" applyFont="1" applyFill="1" applyBorder="1" applyAlignment="1">
      <alignment horizontal="center" vertical="center"/>
    </xf>
    <xf numFmtId="4" fontId="5" fillId="0" borderId="188" xfId="0" applyNumberFormat="1" applyFont="1" applyBorder="1" applyAlignment="1">
      <alignment horizontal="center" vertical="center"/>
    </xf>
    <xf numFmtId="174" fontId="6" fillId="33" borderId="189" xfId="0" applyNumberFormat="1" applyFont="1" applyFill="1" applyBorder="1" applyAlignment="1">
      <alignment horizontal="center" vertical="center"/>
    </xf>
    <xf numFmtId="4" fontId="2" fillId="0" borderId="19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174" fontId="6" fillId="33" borderId="175" xfId="0" applyNumberFormat="1" applyFont="1" applyFill="1" applyBorder="1" applyAlignment="1">
      <alignment horizontal="center" vertical="center"/>
    </xf>
    <xf numFmtId="174" fontId="6" fillId="34" borderId="19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/>
    </xf>
    <xf numFmtId="1" fontId="6" fillId="0" borderId="192" xfId="0" applyNumberFormat="1" applyFont="1" applyBorder="1" applyAlignment="1">
      <alignment horizontal="center" vertical="center"/>
    </xf>
    <xf numFmtId="4" fontId="5" fillId="0" borderId="193" xfId="0" applyNumberFormat="1" applyFont="1" applyBorder="1" applyAlignment="1">
      <alignment horizontal="center" vertical="center"/>
    </xf>
    <xf numFmtId="174" fontId="6" fillId="33" borderId="177" xfId="0" applyNumberFormat="1" applyFont="1" applyFill="1" applyBorder="1" applyAlignment="1">
      <alignment horizontal="center" vertical="center"/>
    </xf>
    <xf numFmtId="2" fontId="6" fillId="34" borderId="155" xfId="0" applyNumberFormat="1" applyFont="1" applyFill="1" applyBorder="1" applyAlignment="1">
      <alignment horizontal="center" vertical="center"/>
    </xf>
    <xf numFmtId="174" fontId="6" fillId="34" borderId="139" xfId="0" applyNumberFormat="1" applyFont="1" applyFill="1" applyBorder="1" applyAlignment="1">
      <alignment horizontal="center" vertical="center"/>
    </xf>
    <xf numFmtId="174" fontId="6" fillId="34" borderId="194" xfId="0" applyNumberFormat="1" applyFont="1" applyFill="1" applyBorder="1" applyAlignment="1">
      <alignment horizontal="center" vertical="center"/>
    </xf>
    <xf numFmtId="1" fontId="6" fillId="0" borderId="195" xfId="0" applyNumberFormat="1" applyFont="1" applyBorder="1" applyAlignment="1">
      <alignment horizontal="center" vertical="center"/>
    </xf>
    <xf numFmtId="174" fontId="6" fillId="34" borderId="177" xfId="0" applyNumberFormat="1" applyFont="1" applyFill="1" applyBorder="1" applyAlignment="1">
      <alignment horizontal="center" vertical="center"/>
    </xf>
    <xf numFmtId="2" fontId="6" fillId="34" borderId="148" xfId="0" applyNumberFormat="1" applyFont="1" applyFill="1" applyBorder="1" applyAlignment="1">
      <alignment horizontal="center" vertical="center"/>
    </xf>
    <xf numFmtId="174" fontId="6" fillId="33" borderId="194" xfId="0" applyNumberFormat="1" applyFont="1" applyFill="1" applyBorder="1" applyAlignment="1">
      <alignment horizontal="center" vertical="center"/>
    </xf>
    <xf numFmtId="4" fontId="2" fillId="0" borderId="196" xfId="0" applyNumberFormat="1" applyFont="1" applyBorder="1" applyAlignment="1">
      <alignment horizontal="left" vertical="center"/>
    </xf>
    <xf numFmtId="174" fontId="6" fillId="34" borderId="175" xfId="0" applyNumberFormat="1" applyFont="1" applyFill="1" applyBorder="1" applyAlignment="1">
      <alignment horizontal="center" vertical="center"/>
    </xf>
    <xf numFmtId="174" fontId="6" fillId="33" borderId="182" xfId="0" applyNumberFormat="1" applyFont="1" applyFill="1" applyBorder="1" applyAlignment="1">
      <alignment horizontal="center" vertical="center"/>
    </xf>
    <xf numFmtId="4" fontId="8" fillId="0" borderId="158" xfId="0" applyNumberFormat="1" applyFont="1" applyBorder="1" applyAlignment="1">
      <alignment horizontal="left" vertical="center"/>
    </xf>
    <xf numFmtId="4" fontId="2" fillId="0" borderId="44" xfId="0" applyNumberFormat="1" applyFont="1" applyBorder="1" applyAlignment="1">
      <alignment/>
    </xf>
    <xf numFmtId="4" fontId="11" fillId="0" borderId="93" xfId="0" applyNumberFormat="1" applyFont="1" applyBorder="1" applyAlignment="1">
      <alignment horizontal="left"/>
    </xf>
    <xf numFmtId="1" fontId="6" fillId="0" borderId="93" xfId="0" applyNumberFormat="1" applyFont="1" applyBorder="1" applyAlignment="1">
      <alignment horizontal="center"/>
    </xf>
    <xf numFmtId="174" fontId="5" fillId="0" borderId="179" xfId="0" applyNumberFormat="1" applyFont="1" applyBorder="1" applyAlignment="1">
      <alignment horizontal="center"/>
    </xf>
    <xf numFmtId="2" fontId="6" fillId="0" borderId="93" xfId="0" applyNumberFormat="1" applyFont="1" applyBorder="1" applyAlignment="1">
      <alignment horizontal="center"/>
    </xf>
    <xf numFmtId="174" fontId="5" fillId="0" borderId="165" xfId="0" applyNumberFormat="1" applyFont="1" applyBorder="1" applyAlignment="1">
      <alignment horizontal="center"/>
    </xf>
    <xf numFmtId="174" fontId="6" fillId="33" borderId="197" xfId="0" applyNumberFormat="1" applyFont="1" applyFill="1" applyBorder="1" applyAlignment="1">
      <alignment horizontal="center"/>
    </xf>
    <xf numFmtId="4" fontId="8" fillId="0" borderId="169" xfId="0" applyNumberFormat="1" applyFont="1" applyBorder="1" applyAlignment="1">
      <alignment horizontal="left" vertical="center"/>
    </xf>
    <xf numFmtId="2" fontId="6" fillId="0" borderId="164" xfId="0" applyNumberFormat="1" applyFont="1" applyBorder="1" applyAlignment="1">
      <alignment horizontal="center" vertical="center"/>
    </xf>
    <xf numFmtId="174" fontId="6" fillId="0" borderId="166" xfId="0" applyNumberFormat="1" applyFont="1" applyBorder="1" applyAlignment="1">
      <alignment horizontal="center" vertical="center"/>
    </xf>
    <xf numFmtId="174" fontId="6" fillId="0" borderId="185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left" vertical="center"/>
    </xf>
    <xf numFmtId="174" fontId="6" fillId="0" borderId="182" xfId="0" applyNumberFormat="1" applyFont="1" applyFill="1" applyBorder="1" applyAlignment="1">
      <alignment horizontal="center" vertical="center"/>
    </xf>
    <xf numFmtId="175" fontId="20" fillId="0" borderId="0" xfId="0" applyNumberFormat="1" applyFont="1" applyBorder="1" applyAlignment="1">
      <alignment horizontal="left"/>
    </xf>
    <xf numFmtId="4" fontId="28" fillId="0" borderId="177" xfId="0" applyNumberFormat="1" applyFont="1" applyBorder="1" applyAlignment="1">
      <alignment/>
    </xf>
    <xf numFmtId="4" fontId="6" fillId="0" borderId="163" xfId="0" applyNumberFormat="1" applyFont="1" applyBorder="1" applyAlignment="1">
      <alignment horizontal="left" indent="4"/>
    </xf>
    <xf numFmtId="4" fontId="6" fillId="0" borderId="198" xfId="0" applyNumberFormat="1" applyFont="1" applyBorder="1" applyAlignment="1">
      <alignment horizontal="left" vertical="center" indent="4"/>
    </xf>
    <xf numFmtId="0" fontId="6" fillId="0" borderId="199" xfId="0" applyFont="1" applyBorder="1" applyAlignment="1">
      <alignment horizontal="left" vertical="center" indent="4"/>
    </xf>
    <xf numFmtId="0" fontId="2" fillId="0" borderId="70" xfId="0" applyFont="1" applyBorder="1" applyAlignment="1">
      <alignment/>
    </xf>
    <xf numFmtId="4" fontId="5" fillId="0" borderId="200" xfId="0" applyNumberFormat="1" applyFont="1" applyBorder="1" applyAlignment="1">
      <alignment horizontal="center" vertical="center"/>
    </xf>
    <xf numFmtId="4" fontId="6" fillId="0" borderId="201" xfId="0" applyNumberFormat="1" applyFont="1" applyBorder="1" applyAlignment="1">
      <alignment horizontal="left" vertical="center"/>
    </xf>
    <xf numFmtId="1" fontId="6" fillId="0" borderId="202" xfId="0" applyNumberFormat="1" applyFont="1" applyBorder="1" applyAlignment="1">
      <alignment horizontal="center" vertical="center"/>
    </xf>
    <xf numFmtId="4" fontId="5" fillId="0" borderId="203" xfId="0" applyNumberFormat="1" applyFont="1" applyBorder="1" applyAlignment="1">
      <alignment horizontal="center" vertical="center"/>
    </xf>
    <xf numFmtId="174" fontId="6" fillId="33" borderId="204" xfId="0" applyNumberFormat="1" applyFont="1" applyFill="1" applyBorder="1" applyAlignment="1">
      <alignment horizontal="center" vertical="center"/>
    </xf>
    <xf numFmtId="2" fontId="6" fillId="34" borderId="205" xfId="0" applyNumberFormat="1" applyFont="1" applyFill="1" applyBorder="1" applyAlignment="1">
      <alignment horizontal="center" vertical="center"/>
    </xf>
    <xf numFmtId="174" fontId="6" fillId="34" borderId="202" xfId="0" applyNumberFormat="1" applyFont="1" applyFill="1" applyBorder="1" applyAlignment="1">
      <alignment horizontal="center" vertical="center"/>
    </xf>
    <xf numFmtId="174" fontId="6" fillId="34" borderId="206" xfId="0" applyNumberFormat="1" applyFont="1" applyFill="1" applyBorder="1" applyAlignment="1">
      <alignment horizontal="center" vertical="center"/>
    </xf>
    <xf numFmtId="2" fontId="6" fillId="34" borderId="202" xfId="0" applyNumberFormat="1" applyFont="1" applyFill="1" applyBorder="1" applyAlignment="1">
      <alignment horizontal="center" vertical="center"/>
    </xf>
    <xf numFmtId="174" fontId="6" fillId="34" borderId="207" xfId="0" applyNumberFormat="1" applyFont="1" applyFill="1" applyBorder="1" applyAlignment="1">
      <alignment horizontal="center" vertical="center"/>
    </xf>
    <xf numFmtId="174" fontId="6" fillId="34" borderId="208" xfId="0" applyNumberFormat="1" applyFont="1" applyFill="1" applyBorder="1" applyAlignment="1">
      <alignment horizontal="center" vertical="center"/>
    </xf>
    <xf numFmtId="0" fontId="2" fillId="0" borderId="209" xfId="0" applyFont="1" applyBorder="1" applyAlignment="1">
      <alignment horizontal="left"/>
    </xf>
    <xf numFmtId="4" fontId="6" fillId="0" borderId="210" xfId="0" applyNumberFormat="1" applyFont="1" applyBorder="1" applyAlignment="1">
      <alignment horizontal="left" vertical="center"/>
    </xf>
    <xf numFmtId="1" fontId="6" fillId="0" borderId="211" xfId="0" applyNumberFormat="1" applyFont="1" applyBorder="1" applyAlignment="1">
      <alignment horizontal="center" vertical="center"/>
    </xf>
    <xf numFmtId="4" fontId="5" fillId="0" borderId="212" xfId="0" applyNumberFormat="1" applyFont="1" applyBorder="1" applyAlignment="1">
      <alignment horizontal="center" vertical="center"/>
    </xf>
    <xf numFmtId="174" fontId="6" fillId="33" borderId="213" xfId="0" applyNumberFormat="1" applyFont="1" applyFill="1" applyBorder="1" applyAlignment="1">
      <alignment horizontal="center" vertical="center"/>
    </xf>
    <xf numFmtId="2" fontId="6" fillId="34" borderId="214" xfId="0" applyNumberFormat="1" applyFont="1" applyFill="1" applyBorder="1" applyAlignment="1">
      <alignment horizontal="center" vertical="center"/>
    </xf>
    <xf numFmtId="0" fontId="2" fillId="0" borderId="215" xfId="0" applyFont="1" applyBorder="1" applyAlignment="1">
      <alignment horizontal="left"/>
    </xf>
    <xf numFmtId="4" fontId="6" fillId="0" borderId="216" xfId="0" applyNumberFormat="1" applyFont="1" applyBorder="1" applyAlignment="1">
      <alignment horizontal="left" vertical="center"/>
    </xf>
    <xf numFmtId="4" fontId="5" fillId="0" borderId="217" xfId="0" applyNumberFormat="1" applyFont="1" applyBorder="1" applyAlignment="1">
      <alignment horizontal="center" vertical="center"/>
    </xf>
    <xf numFmtId="174" fontId="6" fillId="33" borderId="218" xfId="0" applyNumberFormat="1" applyFont="1" applyFill="1" applyBorder="1" applyAlignment="1">
      <alignment horizontal="center" vertical="center"/>
    </xf>
    <xf numFmtId="2" fontId="6" fillId="34" borderId="219" xfId="0" applyNumberFormat="1" applyFont="1" applyFill="1" applyBorder="1" applyAlignment="1">
      <alignment horizontal="center" vertical="center"/>
    </xf>
    <xf numFmtId="174" fontId="6" fillId="34" borderId="220" xfId="0" applyNumberFormat="1" applyFont="1" applyFill="1" applyBorder="1" applyAlignment="1">
      <alignment horizontal="center" vertical="center"/>
    </xf>
    <xf numFmtId="174" fontId="6" fillId="34" borderId="22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0" fontId="28" fillId="0" borderId="49" xfId="0" applyNumberFormat="1" applyFont="1" applyBorder="1" applyAlignment="1">
      <alignment horizontal="center"/>
    </xf>
    <xf numFmtId="4" fontId="32" fillId="34" borderId="11" xfId="0" applyNumberFormat="1" applyFont="1" applyFill="1" applyBorder="1" applyAlignment="1">
      <alignment horizontal="center"/>
    </xf>
    <xf numFmtId="4" fontId="32" fillId="34" borderId="166" xfId="0" applyNumberFormat="1" applyFont="1" applyFill="1" applyBorder="1" applyAlignment="1">
      <alignment horizontal="center"/>
    </xf>
    <xf numFmtId="4" fontId="28" fillId="33" borderId="154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left"/>
    </xf>
    <xf numFmtId="4" fontId="28" fillId="34" borderId="12" xfId="0" applyNumberFormat="1" applyFont="1" applyFill="1" applyBorder="1" applyAlignment="1">
      <alignment horizontal="center"/>
    </xf>
    <xf numFmtId="4" fontId="28" fillId="34" borderId="157" xfId="0" applyNumberFormat="1" applyFont="1" applyFill="1" applyBorder="1" applyAlignment="1">
      <alignment horizontal="center"/>
    </xf>
    <xf numFmtId="174" fontId="6" fillId="33" borderId="72" xfId="0" applyNumberFormat="1" applyFont="1" applyFill="1" applyBorder="1" applyAlignment="1">
      <alignment horizontal="left" vertical="center"/>
    </xf>
    <xf numFmtId="4" fontId="2" fillId="0" borderId="222" xfId="0" applyNumberFormat="1" applyFont="1" applyBorder="1" applyAlignment="1">
      <alignment horizontal="justify" vertical="center"/>
    </xf>
    <xf numFmtId="1" fontId="7" fillId="0" borderId="223" xfId="0" applyNumberFormat="1" applyFont="1" applyFill="1" applyBorder="1" applyAlignment="1">
      <alignment/>
    </xf>
    <xf numFmtId="4" fontId="6" fillId="0" borderId="224" xfId="0" applyNumberFormat="1" applyFont="1" applyBorder="1" applyAlignment="1">
      <alignment horizontal="left" vertical="center"/>
    </xf>
    <xf numFmtId="1" fontId="6" fillId="0" borderId="225" xfId="0" applyNumberFormat="1" applyFont="1" applyBorder="1" applyAlignment="1">
      <alignment horizontal="center" vertical="center"/>
    </xf>
    <xf numFmtId="4" fontId="5" fillId="0" borderId="226" xfId="0" applyNumberFormat="1" applyFont="1" applyBorder="1" applyAlignment="1">
      <alignment horizontal="center" vertical="center"/>
    </xf>
    <xf numFmtId="174" fontId="6" fillId="33" borderId="227" xfId="0" applyNumberFormat="1" applyFont="1" applyFill="1" applyBorder="1" applyAlignment="1">
      <alignment horizontal="center" vertical="center"/>
    </xf>
    <xf numFmtId="174" fontId="6" fillId="34" borderId="228" xfId="0" applyNumberFormat="1" applyFont="1" applyFill="1" applyBorder="1" applyAlignment="1">
      <alignment horizontal="center" vertical="center"/>
    </xf>
    <xf numFmtId="174" fontId="6" fillId="34" borderId="229" xfId="0" applyNumberFormat="1" applyFont="1" applyFill="1" applyBorder="1" applyAlignment="1">
      <alignment horizontal="center" vertical="center"/>
    </xf>
    <xf numFmtId="2" fontId="6" fillId="34" borderId="227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left" vertical="center"/>
    </xf>
    <xf numFmtId="4" fontId="2" fillId="0" borderId="72" xfId="0" applyNumberFormat="1" applyFont="1" applyBorder="1" applyAlignment="1">
      <alignment horizontal="left" vertical="center"/>
    </xf>
    <xf numFmtId="4" fontId="2" fillId="0" borderId="163" xfId="0" applyNumberFormat="1" applyFont="1" applyBorder="1" applyAlignment="1">
      <alignment horizontal="left" vertical="center"/>
    </xf>
    <xf numFmtId="4" fontId="2" fillId="0" borderId="175" xfId="0" applyNumberFormat="1" applyFont="1" applyBorder="1" applyAlignment="1">
      <alignment horizontal="left" vertical="center"/>
    </xf>
    <xf numFmtId="4" fontId="6" fillId="0" borderId="230" xfId="0" applyNumberFormat="1" applyFont="1" applyBorder="1" applyAlignment="1">
      <alignment horizontal="left" vertical="center"/>
    </xf>
    <xf numFmtId="1" fontId="6" fillId="0" borderId="231" xfId="0" applyNumberFormat="1" applyFont="1" applyBorder="1" applyAlignment="1">
      <alignment horizontal="center" vertical="center"/>
    </xf>
    <xf numFmtId="4" fontId="5" fillId="0" borderId="232" xfId="0" applyNumberFormat="1" applyFont="1" applyBorder="1" applyAlignment="1">
      <alignment horizontal="center" vertical="center"/>
    </xf>
    <xf numFmtId="174" fontId="6" fillId="33" borderId="233" xfId="0" applyNumberFormat="1" applyFont="1" applyFill="1" applyBorder="1" applyAlignment="1">
      <alignment horizontal="center" vertical="center"/>
    </xf>
    <xf numFmtId="2" fontId="6" fillId="34" borderId="234" xfId="0" applyNumberFormat="1" applyFont="1" applyFill="1" applyBorder="1" applyAlignment="1">
      <alignment horizontal="center" vertical="center"/>
    </xf>
    <xf numFmtId="2" fontId="6" fillId="34" borderId="235" xfId="0" applyNumberFormat="1" applyFont="1" applyFill="1" applyBorder="1" applyAlignment="1">
      <alignment horizontal="center" vertical="center"/>
    </xf>
    <xf numFmtId="174" fontId="6" fillId="34" borderId="236" xfId="0" applyNumberFormat="1" applyFont="1" applyFill="1" applyBorder="1" applyAlignment="1">
      <alignment horizontal="center" vertical="center"/>
    </xf>
    <xf numFmtId="4" fontId="2" fillId="0" borderId="237" xfId="0" applyNumberFormat="1" applyFont="1" applyBorder="1" applyAlignment="1">
      <alignment horizontal="justify" vertical="center"/>
    </xf>
    <xf numFmtId="1" fontId="7" fillId="0" borderId="139" xfId="0" applyNumberFormat="1" applyFont="1" applyFill="1" applyBorder="1" applyAlignment="1">
      <alignment horizontal="left" vertical="center"/>
    </xf>
    <xf numFmtId="1" fontId="7" fillId="0" borderId="177" xfId="0" applyNumberFormat="1" applyFont="1" applyFill="1" applyBorder="1" applyAlignment="1">
      <alignment horizontal="left" vertical="center"/>
    </xf>
    <xf numFmtId="181" fontId="6" fillId="0" borderId="58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4" fontId="8" fillId="0" borderId="139" xfId="0" applyNumberFormat="1" applyFont="1" applyBorder="1" applyAlignment="1">
      <alignment vertical="center"/>
    </xf>
    <xf numFmtId="174" fontId="6" fillId="34" borderId="0" xfId="0" applyNumberFormat="1" applyFont="1" applyFill="1" applyBorder="1" applyAlignment="1">
      <alignment horizontal="center" vertical="center"/>
    </xf>
    <xf numFmtId="2" fontId="6" fillId="0" borderId="124" xfId="0" applyNumberFormat="1" applyFont="1" applyBorder="1" applyAlignment="1">
      <alignment horizontal="center" vertical="center"/>
    </xf>
    <xf numFmtId="174" fontId="5" fillId="0" borderId="238" xfId="0" applyNumberFormat="1" applyFont="1" applyBorder="1" applyAlignment="1">
      <alignment horizontal="center" vertical="center"/>
    </xf>
    <xf numFmtId="174" fontId="6" fillId="0" borderId="239" xfId="0" applyNumberFormat="1" applyFont="1" applyBorder="1" applyAlignment="1">
      <alignment horizontal="center" vertical="center"/>
    </xf>
    <xf numFmtId="174" fontId="6" fillId="0" borderId="240" xfId="0" applyNumberFormat="1" applyFont="1" applyBorder="1" applyAlignment="1">
      <alignment horizontal="center" vertical="center"/>
    </xf>
    <xf numFmtId="3" fontId="6" fillId="0" borderId="241" xfId="0" applyNumberFormat="1" applyFont="1" applyBorder="1" applyAlignment="1">
      <alignment horizontal="center" vertical="center"/>
    </xf>
    <xf numFmtId="4" fontId="32" fillId="33" borderId="15" xfId="0" applyNumberFormat="1" applyFont="1" applyFill="1" applyBorder="1" applyAlignment="1">
      <alignment horizontal="center"/>
    </xf>
    <xf numFmtId="174" fontId="6" fillId="34" borderId="237" xfId="0" applyNumberFormat="1" applyFont="1" applyFill="1" applyBorder="1" applyAlignment="1">
      <alignment horizontal="center" vertical="center"/>
    </xf>
    <xf numFmtId="4" fontId="8" fillId="0" borderId="242" xfId="0" applyNumberFormat="1" applyFont="1" applyBorder="1" applyAlignment="1">
      <alignment vertical="center"/>
    </xf>
    <xf numFmtId="3" fontId="6" fillId="0" borderId="243" xfId="0" applyNumberFormat="1" applyFont="1" applyBorder="1" applyAlignment="1">
      <alignment horizontal="center" vertical="center"/>
    </xf>
    <xf numFmtId="4" fontId="2" fillId="0" borderId="139" xfId="0" applyNumberFormat="1" applyFont="1" applyBorder="1" applyAlignment="1">
      <alignment horizontal="left" vertical="center"/>
    </xf>
    <xf numFmtId="4" fontId="2" fillId="0" borderId="177" xfId="0" applyNumberFormat="1" applyFont="1" applyBorder="1" applyAlignment="1">
      <alignment horizontal="left" vertical="center"/>
    </xf>
    <xf numFmtId="3" fontId="6" fillId="0" borderId="244" xfId="0" applyNumberFormat="1" applyFont="1" applyBorder="1" applyAlignment="1">
      <alignment horizontal="center" vertical="center"/>
    </xf>
    <xf numFmtId="174" fontId="6" fillId="0" borderId="245" xfId="0" applyNumberFormat="1" applyFont="1" applyBorder="1" applyAlignment="1">
      <alignment horizontal="center" vertical="center"/>
    </xf>
    <xf numFmtId="4" fontId="2" fillId="0" borderId="246" xfId="0" applyNumberFormat="1" applyFont="1" applyBorder="1" applyAlignment="1">
      <alignment horizontal="left" vertical="center"/>
    </xf>
    <xf numFmtId="174" fontId="6" fillId="33" borderId="247" xfId="0" applyNumberFormat="1" applyFont="1" applyFill="1" applyBorder="1" applyAlignment="1">
      <alignment horizontal="center" vertical="center"/>
    </xf>
    <xf numFmtId="4" fontId="8" fillId="0" borderId="248" xfId="0" applyNumberFormat="1" applyFont="1" applyBorder="1" applyAlignment="1">
      <alignment vertical="center"/>
    </xf>
    <xf numFmtId="4" fontId="6" fillId="0" borderId="249" xfId="0" applyNumberFormat="1" applyFont="1" applyBorder="1" applyAlignment="1">
      <alignment horizontal="left" vertical="center"/>
    </xf>
    <xf numFmtId="1" fontId="6" fillId="0" borderId="132" xfId="0" applyNumberFormat="1" applyFont="1" applyBorder="1" applyAlignment="1">
      <alignment horizontal="center" vertical="center"/>
    </xf>
    <xf numFmtId="4" fontId="5" fillId="0" borderId="250" xfId="0" applyNumberFormat="1" applyFont="1" applyBorder="1" applyAlignment="1">
      <alignment horizontal="center" vertical="center"/>
    </xf>
    <xf numFmtId="4" fontId="6" fillId="0" borderId="251" xfId="0" applyNumberFormat="1" applyFont="1" applyBorder="1" applyAlignment="1">
      <alignment horizontal="left" vertical="center"/>
    </xf>
    <xf numFmtId="1" fontId="6" fillId="0" borderId="251" xfId="0" applyNumberFormat="1" applyFont="1" applyBorder="1" applyAlignment="1">
      <alignment horizontal="center" vertical="center"/>
    </xf>
    <xf numFmtId="4" fontId="5" fillId="0" borderId="251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4" fontId="2" fillId="0" borderId="252" xfId="0" applyNumberFormat="1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4" fontId="4" fillId="0" borderId="253" xfId="0" applyNumberFormat="1" applyFont="1" applyBorder="1" applyAlignment="1">
      <alignment horizontal="center" vertical="center"/>
    </xf>
    <xf numFmtId="4" fontId="4" fillId="0" borderId="254" xfId="0" applyNumberFormat="1" applyFont="1" applyBorder="1" applyAlignment="1">
      <alignment horizontal="center" vertical="center"/>
    </xf>
    <xf numFmtId="4" fontId="4" fillId="0" borderId="255" xfId="0" applyNumberFormat="1" applyFont="1" applyBorder="1" applyAlignment="1">
      <alignment horizontal="center" vertical="center"/>
    </xf>
    <xf numFmtId="4" fontId="4" fillId="0" borderId="256" xfId="0" applyNumberFormat="1" applyFont="1" applyBorder="1" applyAlignment="1">
      <alignment horizontal="center" vertical="center"/>
    </xf>
    <xf numFmtId="1" fontId="7" fillId="0" borderId="139" xfId="0" applyNumberFormat="1" applyFont="1" applyFill="1" applyBorder="1" applyAlignment="1">
      <alignment horizontal="left" vertical="center"/>
    </xf>
    <xf numFmtId="1" fontId="7" fillId="0" borderId="177" xfId="0" applyNumberFormat="1" applyFont="1" applyFill="1" applyBorder="1" applyAlignment="1">
      <alignment horizontal="left" vertical="center"/>
    </xf>
    <xf numFmtId="4" fontId="2" fillId="0" borderId="139" xfId="0" applyNumberFormat="1" applyFont="1" applyBorder="1" applyAlignment="1">
      <alignment vertical="center"/>
    </xf>
    <xf numFmtId="4" fontId="2" fillId="0" borderId="177" xfId="0" applyNumberFormat="1" applyFont="1" applyBorder="1" applyAlignment="1">
      <alignment vertical="center"/>
    </xf>
    <xf numFmtId="4" fontId="2" fillId="0" borderId="59" xfId="0" applyNumberFormat="1" applyFont="1" applyBorder="1" applyAlignment="1">
      <alignment horizontal="left" vertical="center"/>
    </xf>
    <xf numFmtId="4" fontId="2" fillId="0" borderId="176" xfId="0" applyNumberFormat="1" applyFont="1" applyBorder="1" applyAlignment="1">
      <alignment horizontal="left" vertical="center"/>
    </xf>
    <xf numFmtId="4" fontId="2" fillId="0" borderId="163" xfId="0" applyNumberFormat="1" applyFont="1" applyBorder="1" applyAlignment="1">
      <alignment horizontal="left" vertical="center"/>
    </xf>
    <xf numFmtId="4" fontId="2" fillId="0" borderId="175" xfId="0" applyNumberFormat="1" applyFont="1" applyBorder="1" applyAlignment="1">
      <alignment horizontal="left" vertical="center"/>
    </xf>
    <xf numFmtId="4" fontId="6" fillId="0" borderId="166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75" xfId="0" applyNumberFormat="1" applyFont="1" applyBorder="1" applyAlignment="1">
      <alignment horizontal="center" vertical="center"/>
    </xf>
    <xf numFmtId="4" fontId="2" fillId="0" borderId="257" xfId="0" applyNumberFormat="1" applyFont="1" applyBorder="1" applyAlignment="1">
      <alignment horizontal="left" vertical="center"/>
    </xf>
    <xf numFmtId="4" fontId="2" fillId="0" borderId="70" xfId="0" applyNumberFormat="1" applyFont="1" applyBorder="1" applyAlignment="1">
      <alignment horizontal="left" vertical="center"/>
    </xf>
    <xf numFmtId="4" fontId="2" fillId="0" borderId="139" xfId="0" applyNumberFormat="1" applyFont="1" applyBorder="1" applyAlignment="1">
      <alignment horizontal="left" vertical="center"/>
    </xf>
    <xf numFmtId="4" fontId="2" fillId="0" borderId="177" xfId="0" applyNumberFormat="1" applyFont="1" applyBorder="1" applyAlignment="1">
      <alignment horizontal="left" vertical="center"/>
    </xf>
    <xf numFmtId="4" fontId="2" fillId="0" borderId="139" xfId="0" applyNumberFormat="1" applyFont="1" applyBorder="1" applyAlignment="1">
      <alignment horizontal="left" vertical="center"/>
    </xf>
    <xf numFmtId="4" fontId="2" fillId="0" borderId="17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9" xfId="0" applyFont="1" applyBorder="1" applyAlignment="1">
      <alignment horizontal="center"/>
    </xf>
    <xf numFmtId="174" fontId="4" fillId="0" borderId="104" xfId="0" applyNumberFormat="1" applyFont="1" applyBorder="1" applyAlignment="1">
      <alignment horizontal="center" vertical="center"/>
    </xf>
    <xf numFmtId="174" fontId="4" fillId="0" borderId="132" xfId="0" applyNumberFormat="1" applyFont="1" applyBorder="1" applyAlignment="1">
      <alignment horizontal="center" vertical="center"/>
    </xf>
    <xf numFmtId="174" fontId="4" fillId="0" borderId="137" xfId="0" applyNumberFormat="1" applyFont="1" applyBorder="1" applyAlignment="1">
      <alignment horizontal="center" vertical="center"/>
    </xf>
    <xf numFmtId="4" fontId="4" fillId="0" borderId="190" xfId="0" applyNumberFormat="1" applyFont="1" applyBorder="1" applyAlignment="1">
      <alignment horizontal="center" vertical="center"/>
    </xf>
    <xf numFmtId="4" fontId="4" fillId="0" borderId="258" xfId="0" applyNumberFormat="1" applyFont="1" applyBorder="1" applyAlignment="1">
      <alignment horizontal="center" vertical="center"/>
    </xf>
    <xf numFmtId="174" fontId="4" fillId="0" borderId="259" xfId="0" applyNumberFormat="1" applyFont="1" applyBorder="1" applyAlignment="1">
      <alignment horizontal="center" vertical="center"/>
    </xf>
    <xf numFmtId="174" fontId="4" fillId="0" borderId="126" xfId="0" applyNumberFormat="1" applyFont="1" applyBorder="1" applyAlignment="1">
      <alignment horizontal="center" vertical="center"/>
    </xf>
    <xf numFmtId="4" fontId="4" fillId="0" borderId="18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174" fontId="4" fillId="0" borderId="144" xfId="0" applyNumberFormat="1" applyFont="1" applyBorder="1" applyAlignment="1">
      <alignment horizontal="center" vertical="center"/>
    </xf>
    <xf numFmtId="174" fontId="4" fillId="0" borderId="118" xfId="0" applyNumberFormat="1" applyFont="1" applyBorder="1" applyAlignment="1">
      <alignment horizontal="center" vertical="center"/>
    </xf>
    <xf numFmtId="2" fontId="4" fillId="0" borderId="260" xfId="0" applyNumberFormat="1" applyFont="1" applyBorder="1" applyAlignment="1">
      <alignment horizontal="center" vertical="center"/>
    </xf>
    <xf numFmtId="2" fontId="4" fillId="0" borderId="199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3" fillId="0" borderId="253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left" vertical="center"/>
    </xf>
    <xf numFmtId="4" fontId="6" fillId="0" borderId="56" xfId="0" applyNumberFormat="1" applyFont="1" applyBorder="1" applyAlignment="1">
      <alignment horizontal="left" vertical="center"/>
    </xf>
    <xf numFmtId="175" fontId="20" fillId="0" borderId="0" xfId="0" applyNumberFormat="1" applyFont="1" applyBorder="1" applyAlignment="1">
      <alignment horizontal="left"/>
    </xf>
    <xf numFmtId="4" fontId="27" fillId="0" borderId="261" xfId="0" applyNumberFormat="1" applyFont="1" applyBorder="1" applyAlignment="1">
      <alignment horizontal="center" vertical="center"/>
    </xf>
    <xf numFmtId="0" fontId="28" fillId="0" borderId="262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4" fontId="27" fillId="0" borderId="88" xfId="0" applyNumberFormat="1" applyFont="1" applyBorder="1" applyAlignment="1">
      <alignment horizontal="center" vertical="center"/>
    </xf>
    <xf numFmtId="4" fontId="27" fillId="0" borderId="263" xfId="0" applyNumberFormat="1" applyFont="1" applyBorder="1" applyAlignment="1">
      <alignment horizontal="center" vertical="center"/>
    </xf>
    <xf numFmtId="4" fontId="6" fillId="0" borderId="81" xfId="0" applyNumberFormat="1" applyFont="1" applyFill="1" applyBorder="1" applyAlignment="1">
      <alignment horizontal="left" vertical="center"/>
    </xf>
    <xf numFmtId="4" fontId="6" fillId="0" borderId="76" xfId="0" applyNumberFormat="1" applyFont="1" applyFill="1" applyBorder="1" applyAlignment="1">
      <alignment horizontal="left" vertical="center"/>
    </xf>
    <xf numFmtId="4" fontId="6" fillId="0" borderId="59" xfId="0" applyNumberFormat="1" applyFont="1" applyBorder="1" applyAlignment="1">
      <alignment horizontal="left" vertical="center" indent="4"/>
    </xf>
    <xf numFmtId="4" fontId="6" fillId="0" borderId="163" xfId="0" applyNumberFormat="1" applyFont="1" applyBorder="1" applyAlignment="1">
      <alignment horizontal="left" vertical="center" indent="4"/>
    </xf>
    <xf numFmtId="4" fontId="27" fillId="0" borderId="264" xfId="0" applyNumberFormat="1" applyFont="1" applyBorder="1" applyAlignment="1">
      <alignment horizontal="center" vertical="center"/>
    </xf>
    <xf numFmtId="4" fontId="27" fillId="0" borderId="265" xfId="0" applyNumberFormat="1" applyFont="1" applyBorder="1" applyAlignment="1">
      <alignment horizontal="center" vertical="center"/>
    </xf>
    <xf numFmtId="4" fontId="27" fillId="0" borderId="254" xfId="0" applyNumberFormat="1" applyFont="1" applyBorder="1" applyAlignment="1">
      <alignment horizontal="center" vertical="center"/>
    </xf>
    <xf numFmtId="4" fontId="4" fillId="0" borderId="266" xfId="0" applyNumberFormat="1" applyFont="1" applyBorder="1" applyAlignment="1">
      <alignment horizontal="center" vertical="center"/>
    </xf>
    <xf numFmtId="4" fontId="4" fillId="0" borderId="267" xfId="0" applyNumberFormat="1" applyFont="1" applyBorder="1" applyAlignment="1">
      <alignment horizontal="center" vertical="center"/>
    </xf>
    <xf numFmtId="4" fontId="27" fillId="0" borderId="262" xfId="0" applyNumberFormat="1" applyFont="1" applyBorder="1" applyAlignment="1">
      <alignment horizontal="center" vertical="center"/>
    </xf>
    <xf numFmtId="4" fontId="4" fillId="0" borderId="266" xfId="0" applyNumberFormat="1" applyFont="1" applyBorder="1" applyAlignment="1">
      <alignment horizontal="center" vertical="center"/>
    </xf>
    <xf numFmtId="4" fontId="4" fillId="0" borderId="268" xfId="0" applyNumberFormat="1" applyFont="1" applyBorder="1" applyAlignment="1">
      <alignment horizontal="center" vertical="center"/>
    </xf>
    <xf numFmtId="4" fontId="6" fillId="0" borderId="56" xfId="0" applyNumberFormat="1" applyFont="1" applyBorder="1" applyAlignment="1">
      <alignment horizontal="left" vertical="center" indent="4"/>
    </xf>
    <xf numFmtId="4" fontId="6" fillId="0" borderId="47" xfId="0" applyNumberFormat="1" applyFont="1" applyBorder="1" applyAlignment="1">
      <alignment horizontal="center" vertical="center"/>
    </xf>
    <xf numFmtId="4" fontId="6" fillId="0" borderId="252" xfId="0" applyNumberFormat="1" applyFont="1" applyBorder="1" applyAlignment="1">
      <alignment horizontal="center" vertical="center"/>
    </xf>
    <xf numFmtId="4" fontId="6" fillId="0" borderId="81" xfId="0" applyNumberFormat="1" applyFont="1" applyBorder="1" applyAlignment="1">
      <alignment horizontal="left" vertical="center"/>
    </xf>
    <xf numFmtId="4" fontId="6" fillId="0" borderId="76" xfId="0" applyNumberFormat="1" applyFont="1" applyBorder="1" applyAlignment="1">
      <alignment horizontal="left" vertical="center"/>
    </xf>
    <xf numFmtId="0" fontId="28" fillId="0" borderId="192" xfId="0" applyNumberFormat="1" applyFont="1" applyBorder="1" applyAlignment="1">
      <alignment horizontal="center"/>
    </xf>
    <xf numFmtId="0" fontId="28" fillId="0" borderId="177" xfId="0" applyNumberFormat="1" applyFont="1" applyBorder="1" applyAlignment="1">
      <alignment horizontal="center"/>
    </xf>
    <xf numFmtId="49" fontId="6" fillId="0" borderId="81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center" vertical="center"/>
    </xf>
    <xf numFmtId="4" fontId="4" fillId="0" borderId="42" xfId="0" applyNumberFormat="1" applyFont="1" applyBorder="1" applyAlignment="1">
      <alignment horizontal="center" vertical="center"/>
    </xf>
    <xf numFmtId="4" fontId="27" fillId="0" borderId="253" xfId="0" applyNumberFormat="1" applyFont="1" applyBorder="1" applyAlignment="1">
      <alignment horizontal="center" vertical="center"/>
    </xf>
    <xf numFmtId="0" fontId="28" fillId="0" borderId="177" xfId="0" applyFont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 indent="3"/>
    </xf>
    <xf numFmtId="4" fontId="6" fillId="0" borderId="81" xfId="0" applyNumberFormat="1" applyFont="1" applyBorder="1" applyAlignment="1">
      <alignment horizontal="center" vertical="center"/>
    </xf>
    <xf numFmtId="4" fontId="6" fillId="0" borderId="269" xfId="0" applyNumberFormat="1" applyFont="1" applyBorder="1" applyAlignment="1">
      <alignment horizontal="center" vertical="center"/>
    </xf>
    <xf numFmtId="4" fontId="6" fillId="0" borderId="76" xfId="0" applyNumberFormat="1" applyFont="1" applyBorder="1" applyAlignment="1">
      <alignment horizontal="center" vertical="center"/>
    </xf>
    <xf numFmtId="4" fontId="27" fillId="0" borderId="119" xfId="0" applyNumberFormat="1" applyFont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left" vertical="center"/>
    </xf>
    <xf numFmtId="4" fontId="6" fillId="0" borderId="51" xfId="0" applyNumberFormat="1" applyFont="1" applyBorder="1" applyAlignment="1">
      <alignment horizontal="left" vertical="center"/>
    </xf>
    <xf numFmtId="4" fontId="4" fillId="0" borderId="51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27" fillId="0" borderId="270" xfId="0" applyNumberFormat="1" applyFont="1" applyBorder="1" applyAlignment="1">
      <alignment horizontal="center" vertical="center"/>
    </xf>
    <xf numFmtId="4" fontId="29" fillId="0" borderId="270" xfId="0" applyNumberFormat="1" applyFont="1" applyBorder="1" applyAlignment="1">
      <alignment horizontal="center" vertical="center"/>
    </xf>
    <xf numFmtId="4" fontId="27" fillId="0" borderId="271" xfId="0" applyNumberFormat="1" applyFont="1" applyBorder="1" applyAlignment="1">
      <alignment horizontal="center" vertical="center"/>
    </xf>
    <xf numFmtId="4" fontId="33" fillId="0" borderId="51" xfId="0" applyNumberFormat="1" applyFont="1" applyBorder="1" applyAlignment="1">
      <alignment horizontal="center" vertical="center"/>
    </xf>
    <xf numFmtId="4" fontId="6" fillId="0" borderId="272" xfId="0" applyNumberFormat="1" applyFont="1" applyBorder="1" applyAlignment="1">
      <alignment horizontal="left" vertical="center" indent="4"/>
    </xf>
    <xf numFmtId="49" fontId="6" fillId="0" borderId="42" xfId="0" applyNumberFormat="1" applyFont="1" applyBorder="1" applyAlignment="1">
      <alignment horizontal="left" vertical="center" indent="4"/>
    </xf>
    <xf numFmtId="4" fontId="6" fillId="0" borderId="47" xfId="0" applyNumberFormat="1" applyFont="1" applyBorder="1" applyAlignment="1">
      <alignment horizontal="left" vertical="center" indent="1"/>
    </xf>
    <xf numFmtId="4" fontId="6" fillId="0" borderId="67" xfId="0" applyNumberFormat="1" applyFont="1" applyBorder="1" applyAlignment="1">
      <alignment horizontal="center" vertical="center"/>
    </xf>
    <xf numFmtId="4" fontId="27" fillId="0" borderId="51" xfId="0" applyNumberFormat="1" applyFont="1" applyBorder="1" applyAlignment="1">
      <alignment horizontal="center" vertical="center"/>
    </xf>
    <xf numFmtId="0" fontId="6" fillId="0" borderId="90" xfId="0" applyFont="1" applyBorder="1" applyAlignment="1">
      <alignment horizontal="left" vertical="center"/>
    </xf>
    <xf numFmtId="4" fontId="4" fillId="0" borderId="272" xfId="0" applyNumberFormat="1" applyFont="1" applyBorder="1" applyAlignment="1">
      <alignment horizontal="center" vertical="center"/>
    </xf>
    <xf numFmtId="4" fontId="27" fillId="0" borderId="27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/>
    </xf>
    <xf numFmtId="4" fontId="6" fillId="0" borderId="9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276225</xdr:colOff>
      <xdr:row>66</xdr:row>
      <xdr:rowOff>19050</xdr:rowOff>
    </xdr:to>
    <xdr:pic>
      <xdr:nvPicPr>
        <xdr:cNvPr id="1" name="Рисунок 1" descr="image0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10706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31"/>
  <sheetViews>
    <sheetView tabSelected="1" zoomScale="87" zoomScaleNormal="87" zoomScaleSheetLayoutView="85" zoomScalePageLayoutView="0" workbookViewId="0" topLeftCell="A19">
      <selection activeCell="J31" sqref="J31"/>
    </sheetView>
  </sheetViews>
  <sheetFormatPr defaultColWidth="9.00390625" defaultRowHeight="12.75"/>
  <cols>
    <col min="1" max="1" width="38.00390625" style="1" customWidth="1"/>
    <col min="2" max="2" width="38.25390625" style="2" customWidth="1"/>
    <col min="3" max="3" width="11.625" style="3" customWidth="1"/>
    <col min="4" max="4" width="6.375" style="1" customWidth="1"/>
    <col min="5" max="5" width="4.375" style="1" customWidth="1"/>
    <col min="6" max="6" width="14.125" style="140" customWidth="1"/>
    <col min="7" max="7" width="10.25390625" style="4" customWidth="1"/>
    <col min="8" max="8" width="14.125" style="142" customWidth="1"/>
    <col min="9" max="9" width="25.25390625" style="142" customWidth="1"/>
    <col min="10" max="10" width="14.75390625" style="1" customWidth="1"/>
    <col min="11" max="16384" width="9.125" style="1" customWidth="1"/>
  </cols>
  <sheetData>
    <row r="6" spans="3:6" ht="12.75">
      <c r="C6" s="248"/>
      <c r="D6" s="17"/>
      <c r="E6" s="17"/>
      <c r="F6" s="249"/>
    </row>
    <row r="7" spans="3:6" ht="12.75">
      <c r="C7" s="248"/>
      <c r="D7" s="17"/>
      <c r="E7" s="17"/>
      <c r="F7" s="249"/>
    </row>
    <row r="8" spans="3:6" ht="12.75">
      <c r="C8" s="248"/>
      <c r="D8" s="17"/>
      <c r="E8" s="17"/>
      <c r="F8" s="249"/>
    </row>
    <row r="9" spans="3:6" ht="12.75">
      <c r="C9" s="248"/>
      <c r="D9" s="17"/>
      <c r="E9" s="17"/>
      <c r="F9" s="249"/>
    </row>
    <row r="10" spans="3:6" ht="12.75">
      <c r="C10" s="248"/>
      <c r="D10" s="17"/>
      <c r="E10" s="17"/>
      <c r="F10" s="249"/>
    </row>
    <row r="11" spans="3:6" ht="12.75">
      <c r="C11" s="248"/>
      <c r="D11" s="17"/>
      <c r="E11" s="17"/>
      <c r="F11" s="249"/>
    </row>
    <row r="12" spans="3:6" ht="12.75">
      <c r="C12" s="248"/>
      <c r="D12" s="17"/>
      <c r="E12" s="17"/>
      <c r="F12" s="249"/>
    </row>
    <row r="13" spans="3:6" ht="12.75">
      <c r="C13" s="248"/>
      <c r="D13" s="17"/>
      <c r="E13" s="17"/>
      <c r="F13" s="249"/>
    </row>
    <row r="14" spans="3:6" ht="12.75">
      <c r="C14" s="248"/>
      <c r="D14" s="17"/>
      <c r="E14" s="17"/>
      <c r="F14" s="249"/>
    </row>
    <row r="15" spans="3:6" ht="12.75">
      <c r="C15" s="248"/>
      <c r="D15" s="17"/>
      <c r="E15" s="17"/>
      <c r="F15" s="249"/>
    </row>
    <row r="16" spans="3:6" ht="12.75">
      <c r="C16" s="248"/>
      <c r="D16" s="17"/>
      <c r="E16" s="17"/>
      <c r="F16" s="249"/>
    </row>
    <row r="17" spans="3:6" ht="12.75">
      <c r="C17" s="248"/>
      <c r="D17" s="17"/>
      <c r="E17" s="17"/>
      <c r="F17" s="249"/>
    </row>
    <row r="18" spans="1:9" ht="19.5" customHeight="1">
      <c r="A18" s="591"/>
      <c r="B18" s="592"/>
      <c r="C18" s="592"/>
      <c r="D18" s="592"/>
      <c r="E18" s="592"/>
      <c r="F18" s="592"/>
      <c r="G18" s="592"/>
      <c r="H18" s="592"/>
      <c r="I18" s="592"/>
    </row>
    <row r="19" spans="1:10" s="4" customFormat="1" ht="17.25" customHeight="1" thickBot="1">
      <c r="A19" s="576" t="s">
        <v>0</v>
      </c>
      <c r="B19" s="576"/>
      <c r="C19" s="576"/>
      <c r="D19" s="576"/>
      <c r="E19" s="576"/>
      <c r="F19" s="577"/>
      <c r="G19" s="576"/>
      <c r="H19" s="576"/>
      <c r="I19" s="576"/>
      <c r="J19" s="576"/>
    </row>
    <row r="20" spans="1:9" s="4" customFormat="1" ht="18.75" customHeight="1" thickBot="1" thickTop="1">
      <c r="A20" s="593" t="s">
        <v>1</v>
      </c>
      <c r="B20" s="593"/>
      <c r="C20" s="555" t="s">
        <v>2</v>
      </c>
      <c r="D20" s="556"/>
      <c r="E20" s="557"/>
      <c r="F20" s="558" t="s">
        <v>3</v>
      </c>
      <c r="G20" s="557"/>
      <c r="H20" s="583" t="s">
        <v>4</v>
      </c>
      <c r="I20" s="584"/>
    </row>
    <row r="21" spans="1:9" s="4" customFormat="1" ht="18.75" customHeight="1" thickBot="1" thickTop="1">
      <c r="A21" s="593"/>
      <c r="B21" s="593"/>
      <c r="C21" s="5" t="s">
        <v>5</v>
      </c>
      <c r="D21" s="585" t="s">
        <v>6</v>
      </c>
      <c r="E21" s="586"/>
      <c r="F21" s="578" t="s">
        <v>146</v>
      </c>
      <c r="G21" s="589" t="s">
        <v>8</v>
      </c>
      <c r="H21" s="579" t="s">
        <v>9</v>
      </c>
      <c r="I21" s="587" t="s">
        <v>10</v>
      </c>
    </row>
    <row r="22" spans="1:9" s="4" customFormat="1" ht="18.75" customHeight="1" thickBot="1" thickTop="1">
      <c r="A22" s="593"/>
      <c r="B22" s="593"/>
      <c r="C22" s="7" t="s">
        <v>11</v>
      </c>
      <c r="D22" s="581" t="s">
        <v>12</v>
      </c>
      <c r="E22" s="582"/>
      <c r="F22" s="578"/>
      <c r="G22" s="590"/>
      <c r="H22" s="580"/>
      <c r="I22" s="588"/>
    </row>
    <row r="23" spans="1:9" s="4" customFormat="1" ht="18.75" customHeight="1" hidden="1" thickBot="1">
      <c r="A23" s="574" t="s">
        <v>136</v>
      </c>
      <c r="B23" s="575"/>
      <c r="C23" s="527" t="s">
        <v>13</v>
      </c>
      <c r="D23" s="526">
        <v>4.5</v>
      </c>
      <c r="E23" s="227" t="s">
        <v>14</v>
      </c>
      <c r="F23" s="226"/>
      <c r="G23" s="265"/>
      <c r="H23" s="284"/>
      <c r="I23" s="294">
        <v>280</v>
      </c>
    </row>
    <row r="24" spans="1:9" s="4" customFormat="1" ht="18.75" customHeight="1" hidden="1" thickBot="1">
      <c r="A24" s="561" t="s">
        <v>135</v>
      </c>
      <c r="B24" s="562"/>
      <c r="C24" s="527" t="s">
        <v>13</v>
      </c>
      <c r="D24" s="526">
        <v>4.5</v>
      </c>
      <c r="E24" s="227" t="s">
        <v>14</v>
      </c>
      <c r="F24" s="227"/>
      <c r="G24" s="266"/>
      <c r="H24" s="283"/>
      <c r="I24" s="294">
        <v>190</v>
      </c>
    </row>
    <row r="25" spans="1:9" s="4" customFormat="1" ht="18.75" customHeight="1" hidden="1" thickBot="1">
      <c r="A25" s="559" t="s">
        <v>15</v>
      </c>
      <c r="B25" s="560"/>
      <c r="C25" s="527" t="s">
        <v>13</v>
      </c>
      <c r="D25" s="134">
        <v>4</v>
      </c>
      <c r="E25" s="227" t="s">
        <v>14</v>
      </c>
      <c r="F25" s="227"/>
      <c r="G25" s="266"/>
      <c r="H25" s="283"/>
      <c r="I25" s="294">
        <v>445</v>
      </c>
    </row>
    <row r="26" spans="1:9" s="4" customFormat="1" ht="18.75" customHeight="1" hidden="1" thickBot="1">
      <c r="A26" s="524" t="s">
        <v>127</v>
      </c>
      <c r="B26" s="525"/>
      <c r="C26" s="527" t="s">
        <v>13</v>
      </c>
      <c r="D26" s="134">
        <v>4</v>
      </c>
      <c r="E26" s="227" t="s">
        <v>14</v>
      </c>
      <c r="F26" s="227"/>
      <c r="G26" s="266"/>
      <c r="H26" s="283"/>
      <c r="I26" s="294">
        <v>315</v>
      </c>
    </row>
    <row r="27" spans="1:9" s="4" customFormat="1" ht="18.75" customHeight="1" hidden="1" thickBot="1">
      <c r="A27" s="559" t="s">
        <v>123</v>
      </c>
      <c r="B27" s="560"/>
      <c r="C27" s="527" t="s">
        <v>13</v>
      </c>
      <c r="D27" s="134">
        <v>4</v>
      </c>
      <c r="E27" s="227" t="s">
        <v>14</v>
      </c>
      <c r="F27" s="227"/>
      <c r="G27" s="266"/>
      <c r="H27" s="283"/>
      <c r="I27" s="294">
        <v>370</v>
      </c>
    </row>
    <row r="28" spans="1:9" s="4" customFormat="1" ht="18.75" customHeight="1" hidden="1" thickBot="1">
      <c r="A28" s="559" t="s">
        <v>124</v>
      </c>
      <c r="B28" s="560"/>
      <c r="C28" s="528" t="s">
        <v>13</v>
      </c>
      <c r="D28" s="534">
        <v>4</v>
      </c>
      <c r="E28" s="227" t="s">
        <v>14</v>
      </c>
      <c r="F28" s="533"/>
      <c r="G28" s="266"/>
      <c r="H28" s="283"/>
      <c r="I28" s="294">
        <v>280</v>
      </c>
    </row>
    <row r="29" spans="1:9" s="4" customFormat="1" ht="18.75" customHeight="1" hidden="1" thickBot="1">
      <c r="A29" s="572" t="s">
        <v>137</v>
      </c>
      <c r="B29" s="573"/>
      <c r="C29" s="528" t="s">
        <v>13</v>
      </c>
      <c r="D29" s="538">
        <v>4</v>
      </c>
      <c r="E29" s="227" t="s">
        <v>14</v>
      </c>
      <c r="F29" s="533"/>
      <c r="G29" s="530"/>
      <c r="H29" s="531"/>
      <c r="I29" s="532">
        <v>260</v>
      </c>
    </row>
    <row r="30" spans="1:9" s="4" customFormat="1" ht="18.75" customHeight="1" thickBot="1">
      <c r="A30" s="539" t="s">
        <v>141</v>
      </c>
      <c r="B30" s="540"/>
      <c r="C30" s="528" t="s">
        <v>142</v>
      </c>
      <c r="D30" s="538"/>
      <c r="E30" s="227"/>
      <c r="F30" s="533">
        <v>1250</v>
      </c>
      <c r="G30" s="530"/>
      <c r="H30" s="531"/>
      <c r="I30" s="532"/>
    </row>
    <row r="31" spans="1:9" s="4" customFormat="1" ht="18.75" customHeight="1" thickBot="1">
      <c r="A31" s="539" t="s">
        <v>143</v>
      </c>
      <c r="B31" s="540"/>
      <c r="C31" s="537" t="s">
        <v>105</v>
      </c>
      <c r="D31" s="538"/>
      <c r="E31" s="227"/>
      <c r="F31" s="533"/>
      <c r="G31" s="530">
        <v>28.75</v>
      </c>
      <c r="H31" s="531"/>
      <c r="I31" s="532"/>
    </row>
    <row r="32" spans="1:9" s="4" customFormat="1" ht="18.75" customHeight="1" thickBot="1">
      <c r="A32" s="559" t="s">
        <v>145</v>
      </c>
      <c r="B32" s="560"/>
      <c r="C32" s="537" t="s">
        <v>142</v>
      </c>
      <c r="D32" s="538"/>
      <c r="E32" s="227"/>
      <c r="F32" s="533">
        <v>920</v>
      </c>
      <c r="G32" s="530"/>
      <c r="H32" s="531"/>
      <c r="I32" s="532"/>
    </row>
    <row r="33" spans="1:9" s="4" customFormat="1" ht="18.75" customHeight="1" thickBot="1">
      <c r="A33" s="572" t="s">
        <v>144</v>
      </c>
      <c r="B33" s="573"/>
      <c r="C33" s="545" t="s">
        <v>105</v>
      </c>
      <c r="D33" s="541"/>
      <c r="E33" s="542"/>
      <c r="F33" s="533"/>
      <c r="G33" s="530">
        <v>30.7</v>
      </c>
      <c r="H33" s="531"/>
      <c r="I33" s="532"/>
    </row>
    <row r="34" spans="1:9" s="4" customFormat="1" ht="18.75" customHeight="1" thickBot="1">
      <c r="A34" s="128"/>
      <c r="B34" s="543"/>
      <c r="C34" s="549"/>
      <c r="D34" s="550"/>
      <c r="E34" s="551"/>
      <c r="F34" s="544" t="s">
        <v>147</v>
      </c>
      <c r="G34" s="474" t="s">
        <v>8</v>
      </c>
      <c r="H34" s="475" t="s">
        <v>9</v>
      </c>
      <c r="I34" s="476" t="s">
        <v>10</v>
      </c>
    </row>
    <row r="35" spans="1:9" s="4" customFormat="1" ht="18.75" customHeight="1" thickBot="1">
      <c r="A35" s="128" t="s">
        <v>16</v>
      </c>
      <c r="B35" s="446" t="s">
        <v>17</v>
      </c>
      <c r="C35" s="546" t="s">
        <v>18</v>
      </c>
      <c r="D35" s="547">
        <v>180</v>
      </c>
      <c r="E35" s="548" t="s">
        <v>19</v>
      </c>
      <c r="F35" s="473">
        <v>20890</v>
      </c>
      <c r="G35" s="474">
        <f>F35*0.0009</f>
        <v>18.801</v>
      </c>
      <c r="H35" s="475">
        <f>F35*0.18</f>
        <v>3760.2</v>
      </c>
      <c r="I35" s="476">
        <f>H35+150</f>
        <v>3910.2</v>
      </c>
    </row>
    <row r="36" spans="1:9" s="4" customFormat="1" ht="18.75" customHeight="1">
      <c r="A36" s="129"/>
      <c r="B36" s="468" t="s">
        <v>20</v>
      </c>
      <c r="C36" s="12" t="s">
        <v>18</v>
      </c>
      <c r="D36" s="13">
        <v>180</v>
      </c>
      <c r="E36" s="469" t="s">
        <v>19</v>
      </c>
      <c r="F36" s="473">
        <v>20890</v>
      </c>
      <c r="G36" s="267">
        <f>H36/200</f>
        <v>18.801</v>
      </c>
      <c r="H36" s="285">
        <f>F36*0.18</f>
        <v>3760.2</v>
      </c>
      <c r="I36" s="295">
        <f>H36+150</f>
        <v>3910.2</v>
      </c>
    </row>
    <row r="37" spans="1:9" s="4" customFormat="1" ht="21">
      <c r="A37" s="129"/>
      <c r="B37" s="480" t="s">
        <v>21</v>
      </c>
      <c r="C37" s="481" t="s">
        <v>18</v>
      </c>
      <c r="D37" s="482">
        <v>180</v>
      </c>
      <c r="E37" s="483" t="s">
        <v>19</v>
      </c>
      <c r="F37" s="484">
        <v>21670</v>
      </c>
      <c r="G37" s="485">
        <f>H37/200</f>
        <v>19.503</v>
      </c>
      <c r="H37" s="286">
        <f>F37*0.18</f>
        <v>3900.6</v>
      </c>
      <c r="I37" s="296">
        <f>H37+150</f>
        <v>4050.6</v>
      </c>
    </row>
    <row r="38" spans="1:9" ht="19.5" customHeight="1">
      <c r="A38" s="6"/>
      <c r="B38" s="486" t="s">
        <v>22</v>
      </c>
      <c r="C38" s="487" t="s">
        <v>18</v>
      </c>
      <c r="D38" s="16">
        <v>180</v>
      </c>
      <c r="E38" s="488" t="s">
        <v>19</v>
      </c>
      <c r="F38" s="489">
        <v>19600</v>
      </c>
      <c r="G38" s="490">
        <f>H38/200</f>
        <v>17.64</v>
      </c>
      <c r="H38" s="491">
        <f>F38*0.18</f>
        <v>3528</v>
      </c>
      <c r="I38" s="492">
        <f>H38+150</f>
        <v>3678</v>
      </c>
    </row>
    <row r="39" spans="1:9" ht="19.5" customHeight="1">
      <c r="A39" s="129"/>
      <c r="B39" s="130" t="s">
        <v>23</v>
      </c>
      <c r="C39" s="14" t="s">
        <v>18</v>
      </c>
      <c r="D39" s="15">
        <v>180</v>
      </c>
      <c r="E39" s="218" t="s">
        <v>19</v>
      </c>
      <c r="F39" s="230">
        <v>20000</v>
      </c>
      <c r="G39" s="268">
        <f>F39*0.0009</f>
        <v>18</v>
      </c>
      <c r="H39" s="287">
        <f>F39*0.18</f>
        <v>3600</v>
      </c>
      <c r="I39" s="259">
        <f>H39+150</f>
        <v>3750</v>
      </c>
    </row>
    <row r="40" spans="1:9" s="17" customFormat="1" ht="19.5" customHeight="1" thickBot="1">
      <c r="A40" s="406"/>
      <c r="B40" s="407" t="s">
        <v>24</v>
      </c>
      <c r="C40" s="408" t="s">
        <v>18</v>
      </c>
      <c r="D40" s="409">
        <v>180</v>
      </c>
      <c r="E40" s="410" t="s">
        <v>19</v>
      </c>
      <c r="F40" s="411">
        <v>23800</v>
      </c>
      <c r="G40" s="412">
        <f>H40/200</f>
        <v>21.42</v>
      </c>
      <c r="H40" s="413">
        <f>F40*D40/1000</f>
        <v>4284</v>
      </c>
      <c r="I40" s="414">
        <f>H40+120</f>
        <v>4404</v>
      </c>
    </row>
    <row r="41" spans="1:9" s="17" customFormat="1" ht="19.5" customHeight="1" thickBot="1">
      <c r="A41" s="405" t="s">
        <v>25</v>
      </c>
      <c r="B41" s="570" t="s">
        <v>26</v>
      </c>
      <c r="C41" s="12" t="s">
        <v>13</v>
      </c>
      <c r="D41" s="13">
        <v>10</v>
      </c>
      <c r="E41" s="469" t="s">
        <v>14</v>
      </c>
      <c r="F41" s="229"/>
      <c r="G41" s="521"/>
      <c r="H41" s="522"/>
      <c r="I41" s="258">
        <v>120</v>
      </c>
    </row>
    <row r="42" spans="1:9" s="17" customFormat="1" ht="19.5" customHeight="1" thickBot="1">
      <c r="A42" s="129"/>
      <c r="B42" s="571"/>
      <c r="C42" s="516" t="s">
        <v>18</v>
      </c>
      <c r="D42" s="517">
        <v>180</v>
      </c>
      <c r="E42" s="518" t="s">
        <v>19</v>
      </c>
      <c r="F42" s="519">
        <v>14450</v>
      </c>
      <c r="G42" s="520">
        <f>F42*0.0009</f>
        <v>13.004999999999999</v>
      </c>
      <c r="H42" s="536">
        <v>2460</v>
      </c>
      <c r="I42" s="259">
        <f>H42+150</f>
        <v>2610</v>
      </c>
    </row>
    <row r="43" spans="1:9" s="17" customFormat="1" ht="19.5" customHeight="1" thickBot="1">
      <c r="A43" s="129"/>
      <c r="B43" s="131" t="s">
        <v>27</v>
      </c>
      <c r="C43" s="18" t="s">
        <v>18</v>
      </c>
      <c r="D43" s="11">
        <v>185</v>
      </c>
      <c r="E43" s="272" t="s">
        <v>19</v>
      </c>
      <c r="F43" s="228">
        <v>20000</v>
      </c>
      <c r="G43" s="412">
        <f>H43/200</f>
        <v>18.5</v>
      </c>
      <c r="H43" s="529">
        <f>F43*0.185</f>
        <v>3700</v>
      </c>
      <c r="I43" s="259">
        <f>H43+150</f>
        <v>3850</v>
      </c>
    </row>
    <row r="44" spans="1:9" s="17" customFormat="1" ht="19.5" customHeight="1" thickBot="1">
      <c r="A44" s="417"/>
      <c r="B44" s="131" t="s">
        <v>28</v>
      </c>
      <c r="C44" s="18" t="s">
        <v>18</v>
      </c>
      <c r="D44" s="19">
        <v>180</v>
      </c>
      <c r="E44" s="218" t="s">
        <v>19</v>
      </c>
      <c r="F44" s="230">
        <v>25000</v>
      </c>
      <c r="G44" s="158">
        <f>H44/200</f>
        <v>22.5</v>
      </c>
      <c r="H44" s="287">
        <f>F44*0.18</f>
        <v>4500</v>
      </c>
      <c r="I44" s="297">
        <f>H44+150</f>
        <v>4650</v>
      </c>
    </row>
    <row r="45" spans="1:9" s="17" customFormat="1" ht="19.5" customHeight="1">
      <c r="A45" s="20" t="s">
        <v>29</v>
      </c>
      <c r="B45" s="446" t="s">
        <v>149</v>
      </c>
      <c r="C45" s="470" t="s">
        <v>105</v>
      </c>
      <c r="D45" s="471"/>
      <c r="E45" s="472" t="s">
        <v>14</v>
      </c>
      <c r="F45" s="473"/>
      <c r="G45" s="477">
        <v>27.85</v>
      </c>
      <c r="H45" s="478"/>
      <c r="I45" s="479">
        <v>5300</v>
      </c>
    </row>
    <row r="46" spans="1:9" s="17" customFormat="1" ht="19.5" customHeight="1">
      <c r="A46" s="20"/>
      <c r="B46" s="132" t="s">
        <v>30</v>
      </c>
      <c r="C46" s="18" t="s">
        <v>31</v>
      </c>
      <c r="D46" s="22">
        <v>180</v>
      </c>
      <c r="E46" s="272" t="s">
        <v>19</v>
      </c>
      <c r="F46" s="228">
        <v>19000</v>
      </c>
      <c r="G46" s="155">
        <f>H46/200</f>
        <v>17.1</v>
      </c>
      <c r="H46" s="239">
        <f>F46*0.18</f>
        <v>3420</v>
      </c>
      <c r="I46" s="259">
        <f>H46+150</f>
        <v>3570</v>
      </c>
    </row>
    <row r="47" spans="1:9" s="17" customFormat="1" ht="19.5" customHeight="1">
      <c r="A47" s="21"/>
      <c r="B47" s="132" t="s">
        <v>32</v>
      </c>
      <c r="C47" s="18" t="s">
        <v>18</v>
      </c>
      <c r="D47" s="11">
        <v>180</v>
      </c>
      <c r="E47" s="277" t="s">
        <v>19</v>
      </c>
      <c r="F47" s="228">
        <v>19000</v>
      </c>
      <c r="G47" s="156">
        <f>H47/200</f>
        <v>17.1</v>
      </c>
      <c r="H47" s="240">
        <f>F47*0.18</f>
        <v>3420</v>
      </c>
      <c r="I47" s="298">
        <f>H47+150</f>
        <v>3570</v>
      </c>
    </row>
    <row r="48" spans="1:9" s="17" customFormat="1" ht="19.5" customHeight="1">
      <c r="A48" s="20"/>
      <c r="B48" s="131" t="s">
        <v>33</v>
      </c>
      <c r="C48" s="14" t="s">
        <v>18</v>
      </c>
      <c r="D48" s="19">
        <v>180</v>
      </c>
      <c r="E48" s="231" t="s">
        <v>19</v>
      </c>
      <c r="F48" s="157">
        <v>20000</v>
      </c>
      <c r="G48" s="158">
        <f>H48/200</f>
        <v>18</v>
      </c>
      <c r="H48" s="287">
        <f>F48*0.18</f>
        <v>3600</v>
      </c>
      <c r="I48" s="258">
        <f>H48+150</f>
        <v>3750</v>
      </c>
    </row>
    <row r="49" spans="1:9" s="17" customFormat="1" ht="19.5" customHeight="1" thickBot="1">
      <c r="A49" s="424"/>
      <c r="B49" s="418" t="s">
        <v>34</v>
      </c>
      <c r="C49" s="408" t="s">
        <v>18</v>
      </c>
      <c r="D49" s="425">
        <v>180</v>
      </c>
      <c r="E49" s="426" t="s">
        <v>19</v>
      </c>
      <c r="F49" s="427">
        <v>22000</v>
      </c>
      <c r="G49" s="158">
        <f>H49/200</f>
        <v>19.8</v>
      </c>
      <c r="H49" s="422">
        <f>F49*0.18</f>
        <v>3960</v>
      </c>
      <c r="I49" s="423">
        <f>H49+150</f>
        <v>4110</v>
      </c>
    </row>
    <row r="50" spans="1:9" s="17" customFormat="1" ht="19.5" customHeight="1">
      <c r="A50" s="20" t="s">
        <v>35</v>
      </c>
      <c r="B50" s="132" t="s">
        <v>36</v>
      </c>
      <c r="C50" s="18" t="s">
        <v>18</v>
      </c>
      <c r="D50" s="22">
        <v>180</v>
      </c>
      <c r="E50" s="231" t="s">
        <v>19</v>
      </c>
      <c r="F50" s="154">
        <v>22000</v>
      </c>
      <c r="G50" s="155">
        <f>H50/200</f>
        <v>19.8</v>
      </c>
      <c r="H50" s="239">
        <f>F50*0.18</f>
        <v>3960</v>
      </c>
      <c r="I50" s="259">
        <f>H50+150</f>
        <v>4110</v>
      </c>
    </row>
    <row r="51" spans="1:9" s="17" customFormat="1" ht="19.5" customHeight="1" thickBot="1">
      <c r="A51" s="20"/>
      <c r="B51" s="133" t="s">
        <v>37</v>
      </c>
      <c r="C51" s="419" t="s">
        <v>18</v>
      </c>
      <c r="D51" s="420">
        <v>180</v>
      </c>
      <c r="E51" s="428" t="s">
        <v>19</v>
      </c>
      <c r="F51" s="429"/>
      <c r="G51" s="421">
        <v>24</v>
      </c>
      <c r="H51" s="422"/>
      <c r="I51" s="414">
        <v>4800</v>
      </c>
    </row>
    <row r="52" spans="1:9" s="17" customFormat="1" ht="19.5" customHeight="1" thickBot="1">
      <c r="A52" s="523" t="s">
        <v>38</v>
      </c>
      <c r="B52" s="515" t="s">
        <v>39</v>
      </c>
      <c r="C52" s="408" t="s">
        <v>18</v>
      </c>
      <c r="D52" s="431">
        <v>180</v>
      </c>
      <c r="E52" s="428" t="s">
        <v>19</v>
      </c>
      <c r="F52" s="432">
        <v>21500</v>
      </c>
      <c r="G52" s="412">
        <f>H52/200</f>
        <v>19.35</v>
      </c>
      <c r="H52" s="239">
        <f>F52*0.18</f>
        <v>3870</v>
      </c>
      <c r="I52" s="414">
        <f>H52+150</f>
        <v>4020</v>
      </c>
    </row>
    <row r="53" spans="1:9" s="17" customFormat="1" ht="19.5" customHeight="1">
      <c r="A53" s="20" t="s">
        <v>40</v>
      </c>
      <c r="B53" s="415" t="s">
        <v>41</v>
      </c>
      <c r="C53" s="12" t="s">
        <v>18</v>
      </c>
      <c r="D53" s="16">
        <v>180</v>
      </c>
      <c r="E53" s="416" t="s">
        <v>19</v>
      </c>
      <c r="F53" s="143">
        <v>23700</v>
      </c>
      <c r="G53" s="156">
        <f>SUM(H53/200)</f>
        <v>21.33</v>
      </c>
      <c r="H53" s="240">
        <f>F53*D53/1000</f>
        <v>4266</v>
      </c>
      <c r="I53" s="258">
        <f>H53+150</f>
        <v>4416</v>
      </c>
    </row>
    <row r="54" spans="1:9" s="17" customFormat="1" ht="19.5" customHeight="1" thickBot="1">
      <c r="A54" s="503"/>
      <c r="B54" s="504" t="s">
        <v>42</v>
      </c>
      <c r="C54" s="505" t="s">
        <v>18</v>
      </c>
      <c r="D54" s="506">
        <v>180</v>
      </c>
      <c r="E54" s="507" t="s">
        <v>19</v>
      </c>
      <c r="F54" s="508"/>
      <c r="G54" s="511">
        <f>I54/200</f>
        <v>0</v>
      </c>
      <c r="H54" s="433"/>
      <c r="I54" s="510"/>
    </row>
    <row r="55" spans="1:9" s="17" customFormat="1" ht="19.5" customHeight="1" thickBot="1">
      <c r="A55" s="512" t="s">
        <v>133</v>
      </c>
      <c r="B55" s="513"/>
      <c r="C55" s="567" t="s">
        <v>134</v>
      </c>
      <c r="D55" s="568"/>
      <c r="E55" s="569"/>
      <c r="F55" s="502"/>
      <c r="G55" s="156">
        <v>22</v>
      </c>
      <c r="H55" s="509"/>
      <c r="I55" s="258"/>
    </row>
    <row r="56" spans="1:9" s="17" customFormat="1" ht="19.5" customHeight="1" thickBot="1">
      <c r="A56" s="514"/>
      <c r="B56" s="515"/>
      <c r="C56" s="435" t="s">
        <v>18</v>
      </c>
      <c r="D56" s="436">
        <v>175</v>
      </c>
      <c r="E56" s="437" t="s">
        <v>19</v>
      </c>
      <c r="F56" s="438"/>
      <c r="G56" s="439">
        <v>19</v>
      </c>
      <c r="H56" s="440"/>
      <c r="I56" s="441">
        <v>3800</v>
      </c>
    </row>
    <row r="57" spans="1:9" s="17" customFormat="1" ht="19.5" customHeight="1" thickBot="1">
      <c r="A57" s="553" t="s">
        <v>43</v>
      </c>
      <c r="B57" s="446" t="s">
        <v>44</v>
      </c>
      <c r="C57" s="8" t="s">
        <v>13</v>
      </c>
      <c r="D57" s="442">
        <v>5</v>
      </c>
      <c r="E57" s="437" t="s">
        <v>14</v>
      </c>
      <c r="F57" s="443"/>
      <c r="G57" s="444">
        <f>SUM(I57/D57)</f>
        <v>70</v>
      </c>
      <c r="H57" s="440"/>
      <c r="I57" s="445">
        <v>350</v>
      </c>
    </row>
    <row r="58" spans="1:9" s="17" customFormat="1" ht="19.5" customHeight="1" thickBot="1" thickTop="1">
      <c r="A58" s="554"/>
      <c r="B58" s="430" t="s">
        <v>45</v>
      </c>
      <c r="C58" s="434" t="s">
        <v>13</v>
      </c>
      <c r="D58" s="431">
        <v>20</v>
      </c>
      <c r="E58" s="428" t="s">
        <v>14</v>
      </c>
      <c r="F58" s="447"/>
      <c r="G58" s="412">
        <v>25</v>
      </c>
      <c r="H58" s="413"/>
      <c r="I58" s="448">
        <v>440</v>
      </c>
    </row>
    <row r="59" spans="1:9" s="17" customFormat="1" ht="19.5" customHeight="1" thickBot="1">
      <c r="A59" s="424" t="s">
        <v>46</v>
      </c>
      <c r="B59" s="430" t="s">
        <v>47</v>
      </c>
      <c r="C59" s="434" t="s">
        <v>13</v>
      </c>
      <c r="D59" s="431">
        <v>20</v>
      </c>
      <c r="E59" s="428" t="s">
        <v>14</v>
      </c>
      <c r="F59" s="432"/>
      <c r="G59" s="412">
        <v>26.5</v>
      </c>
      <c r="H59" s="413"/>
      <c r="I59" s="414">
        <v>500</v>
      </c>
    </row>
    <row r="60" spans="1:9" s="17" customFormat="1" ht="19.5" customHeight="1">
      <c r="A60" s="563" t="s">
        <v>48</v>
      </c>
      <c r="B60" s="564"/>
      <c r="C60" s="18" t="s">
        <v>18</v>
      </c>
      <c r="D60" s="11">
        <v>180</v>
      </c>
      <c r="E60" s="231" t="s">
        <v>19</v>
      </c>
      <c r="F60" s="143">
        <f>I60/0.18</f>
        <v>34444.444444444445</v>
      </c>
      <c r="G60" s="156">
        <f>SUM(I60/200)</f>
        <v>31</v>
      </c>
      <c r="H60" s="239"/>
      <c r="I60" s="258">
        <v>6200</v>
      </c>
    </row>
    <row r="61" spans="1:9" ht="19.5" customHeight="1" thickBot="1">
      <c r="A61" s="565"/>
      <c r="B61" s="566"/>
      <c r="C61" s="457" t="s">
        <v>13</v>
      </c>
      <c r="D61" s="431">
        <v>10</v>
      </c>
      <c r="E61" s="428" t="s">
        <v>14</v>
      </c>
      <c r="F61" s="429"/>
      <c r="G61" s="458">
        <f>SUM(I61/D61)</f>
        <v>33</v>
      </c>
      <c r="H61" s="459"/>
      <c r="I61" s="460">
        <v>330</v>
      </c>
    </row>
    <row r="62" spans="1:9" ht="19.5" customHeight="1" thickBot="1">
      <c r="A62" s="424" t="s">
        <v>49</v>
      </c>
      <c r="B62" s="461"/>
      <c r="C62" s="434" t="s">
        <v>13</v>
      </c>
      <c r="D62" s="431">
        <v>1</v>
      </c>
      <c r="E62" s="428" t="s">
        <v>14</v>
      </c>
      <c r="F62" s="432"/>
      <c r="G62" s="10">
        <v>80</v>
      </c>
      <c r="H62" s="459"/>
      <c r="I62" s="462">
        <v>80</v>
      </c>
    </row>
    <row r="63" spans="1:10" ht="19.5" customHeight="1" thickBot="1">
      <c r="A63" s="450" t="s">
        <v>50</v>
      </c>
      <c r="B63" s="451"/>
      <c r="C63" s="449" t="s">
        <v>13</v>
      </c>
      <c r="D63" s="452">
        <v>1</v>
      </c>
      <c r="E63" s="197" t="s">
        <v>14</v>
      </c>
      <c r="F63" s="453"/>
      <c r="G63" s="454">
        <v>60</v>
      </c>
      <c r="H63" s="455"/>
      <c r="I63" s="456">
        <v>60</v>
      </c>
      <c r="J63" s="23"/>
    </row>
    <row r="64" spans="1:10" ht="19.5" customHeight="1" thickTop="1">
      <c r="A64" s="24"/>
      <c r="B64" s="25"/>
      <c r="C64" s="26"/>
      <c r="D64" s="27"/>
      <c r="E64" s="28"/>
      <c r="F64" s="144"/>
      <c r="G64" s="29"/>
      <c r="H64" s="135"/>
      <c r="I64" s="136"/>
      <c r="J64" s="30"/>
    </row>
    <row r="65" spans="1:10" ht="19.5" customHeight="1">
      <c r="A65" s="499" t="s">
        <v>51</v>
      </c>
      <c r="B65" s="499"/>
      <c r="C65" s="499"/>
      <c r="D65" s="499"/>
      <c r="E65" s="499"/>
      <c r="F65" s="499"/>
      <c r="H65" s="137"/>
      <c r="I65" s="137"/>
      <c r="J65" s="31"/>
    </row>
    <row r="66" spans="1:10" ht="19.5" customHeight="1">
      <c r="A66" s="32" t="s">
        <v>52</v>
      </c>
      <c r="B66" s="31"/>
      <c r="C66" s="31"/>
      <c r="D66" s="31"/>
      <c r="E66" s="31"/>
      <c r="F66" s="138"/>
      <c r="G66" s="31"/>
      <c r="H66" s="138"/>
      <c r="I66" s="138"/>
      <c r="J66" s="33"/>
    </row>
    <row r="67" spans="1:10" ht="19.5" customHeight="1">
      <c r="A67" s="31"/>
      <c r="B67" s="33"/>
      <c r="C67" s="33"/>
      <c r="D67" s="33"/>
      <c r="E67" s="33"/>
      <c r="F67" s="139"/>
      <c r="G67" s="33"/>
      <c r="H67" s="139"/>
      <c r="I67" s="139"/>
      <c r="J67" s="31"/>
    </row>
    <row r="68" spans="1:10" ht="19.5" customHeight="1">
      <c r="A68" s="493" t="s">
        <v>53</v>
      </c>
      <c r="B68" s="31"/>
      <c r="C68" s="31"/>
      <c r="D68" s="31"/>
      <c r="E68" s="31"/>
      <c r="F68" s="138"/>
      <c r="G68" s="31"/>
      <c r="H68" s="138"/>
      <c r="I68" s="138"/>
      <c r="J68" s="31"/>
    </row>
    <row r="69" spans="1:10" ht="19.5" customHeight="1">
      <c r="A69" s="31" t="s">
        <v>54</v>
      </c>
      <c r="B69" s="31"/>
      <c r="C69" s="31"/>
      <c r="D69" s="31"/>
      <c r="E69" s="31"/>
      <c r="F69" s="138"/>
      <c r="G69" s="31"/>
      <c r="H69" s="138"/>
      <c r="I69" s="138"/>
      <c r="J69" s="31"/>
    </row>
    <row r="70" spans="1:10" ht="19.5" customHeight="1">
      <c r="A70" s="31"/>
      <c r="B70" s="31"/>
      <c r="C70" s="31"/>
      <c r="D70" s="31"/>
      <c r="E70" s="31"/>
      <c r="F70" s="138"/>
      <c r="G70" s="31"/>
      <c r="H70" s="138"/>
      <c r="I70" s="138"/>
      <c r="J70" s="31"/>
    </row>
    <row r="71" spans="1:10" ht="19.5" customHeight="1">
      <c r="A71" s="552" t="s">
        <v>139</v>
      </c>
      <c r="B71" s="552"/>
      <c r="C71" s="552"/>
      <c r="D71" s="552"/>
      <c r="E71" s="552"/>
      <c r="F71" s="552"/>
      <c r="G71" s="552"/>
      <c r="H71" s="552"/>
      <c r="I71" s="552"/>
      <c r="J71" s="34"/>
    </row>
    <row r="72" spans="1:10" ht="19.5" customHeight="1">
      <c r="A72" s="494"/>
      <c r="B72" s="494"/>
      <c r="C72" s="494"/>
      <c r="D72" s="494"/>
      <c r="E72" s="494"/>
      <c r="F72" s="494"/>
      <c r="G72" s="494"/>
      <c r="H72" s="494"/>
      <c r="I72" s="494"/>
      <c r="J72" s="17"/>
    </row>
    <row r="73" spans="2:10" ht="19.5" customHeight="1">
      <c r="B73" s="35" t="s">
        <v>55</v>
      </c>
      <c r="C73" s="1"/>
      <c r="G73" s="1"/>
      <c r="H73" s="140"/>
      <c r="I73" s="140"/>
      <c r="J73" s="17"/>
    </row>
    <row r="74" spans="2:10" ht="19.5" customHeight="1">
      <c r="B74" s="35"/>
      <c r="C74" s="1"/>
      <c r="G74" s="1"/>
      <c r="H74" s="140"/>
      <c r="I74" s="140"/>
      <c r="J74" s="17"/>
    </row>
    <row r="75" spans="2:10" ht="19.5" customHeight="1">
      <c r="B75" s="35" t="s">
        <v>56</v>
      </c>
      <c r="C75" s="1"/>
      <c r="G75" s="1"/>
      <c r="H75" s="140"/>
      <c r="I75" s="140"/>
      <c r="J75" s="17"/>
    </row>
    <row r="76" spans="1:10" ht="19.5" customHeight="1">
      <c r="A76" s="36"/>
      <c r="B76" s="35"/>
      <c r="C76" s="1"/>
      <c r="G76" s="1"/>
      <c r="H76" s="140"/>
      <c r="I76" s="140"/>
      <c r="J76" s="17"/>
    </row>
    <row r="77" spans="1:9" s="37" customFormat="1" ht="19.5" customHeight="1">
      <c r="A77" s="124" t="s">
        <v>140</v>
      </c>
      <c r="B77" s="35"/>
      <c r="C77" s="1"/>
      <c r="D77" s="1"/>
      <c r="E77" s="1"/>
      <c r="F77" s="140"/>
      <c r="G77" s="1"/>
      <c r="H77" s="140"/>
      <c r="I77" s="463"/>
    </row>
    <row r="78" spans="2:10" ht="19.5" customHeight="1">
      <c r="B78" s="38"/>
      <c r="C78" s="39"/>
      <c r="D78" s="40"/>
      <c r="E78" s="41"/>
      <c r="F78" s="145"/>
      <c r="G78" s="42"/>
      <c r="H78" s="141"/>
      <c r="I78" s="141"/>
      <c r="J78" s="17"/>
    </row>
    <row r="79" ht="19.5" customHeight="1">
      <c r="A79" s="41"/>
    </row>
    <row r="80" ht="19.5" customHeight="1">
      <c r="D80" s="43"/>
    </row>
    <row r="81" ht="21" customHeight="1">
      <c r="D81" s="43"/>
    </row>
    <row r="82" ht="21" customHeight="1"/>
    <row r="83" ht="19.5" customHeight="1"/>
    <row r="85" ht="25.5">
      <c r="F85" s="146"/>
    </row>
    <row r="89" ht="16.5" customHeight="1"/>
    <row r="91" ht="15.75" customHeight="1"/>
    <row r="96" ht="15.75" customHeight="1"/>
    <row r="99" ht="15.75" customHeight="1"/>
    <row r="101" ht="15.75" customHeight="1"/>
    <row r="105" ht="15.75" customHeight="1"/>
    <row r="119" ht="15.75" customHeight="1"/>
    <row r="120" ht="16.5" customHeight="1"/>
    <row r="123" ht="12.75">
      <c r="J123" s="17"/>
    </row>
    <row r="124" ht="12.75">
      <c r="J124" s="17"/>
    </row>
    <row r="125" ht="15.75" customHeight="1"/>
    <row r="128" ht="16.5" customHeight="1"/>
    <row r="129" ht="16.5" customHeight="1"/>
    <row r="130" spans="1:10" s="17" customFormat="1" ht="12.75">
      <c r="A130" s="1"/>
      <c r="B130" s="2"/>
      <c r="C130" s="3"/>
      <c r="D130" s="1"/>
      <c r="E130" s="1"/>
      <c r="F130" s="140"/>
      <c r="G130" s="4"/>
      <c r="H130" s="142"/>
      <c r="I130" s="142"/>
      <c r="J130" s="1"/>
    </row>
    <row r="131" spans="1:10" s="17" customFormat="1" ht="12.75">
      <c r="A131" s="1"/>
      <c r="B131" s="2"/>
      <c r="C131" s="3"/>
      <c r="D131" s="1"/>
      <c r="E131" s="1"/>
      <c r="F131" s="140"/>
      <c r="G131" s="4"/>
      <c r="H131" s="142"/>
      <c r="I131" s="142"/>
      <c r="J131" s="1"/>
    </row>
  </sheetData>
  <sheetProtection selectLockedCells="1" selectUnlockedCells="1"/>
  <mergeCells count="25">
    <mergeCell ref="I21:I22"/>
    <mergeCell ref="G21:G22"/>
    <mergeCell ref="A18:I18"/>
    <mergeCell ref="A20:B22"/>
    <mergeCell ref="A28:B28"/>
    <mergeCell ref="A29:B29"/>
    <mergeCell ref="A33:B33"/>
    <mergeCell ref="A23:B23"/>
    <mergeCell ref="A19:J19"/>
    <mergeCell ref="A27:B27"/>
    <mergeCell ref="F21:F22"/>
    <mergeCell ref="H21:H22"/>
    <mergeCell ref="D22:E22"/>
    <mergeCell ref="H20:I20"/>
    <mergeCell ref="D21:E21"/>
    <mergeCell ref="A71:I71"/>
    <mergeCell ref="A57:A58"/>
    <mergeCell ref="C20:E20"/>
    <mergeCell ref="F20:G20"/>
    <mergeCell ref="A25:B25"/>
    <mergeCell ref="A24:B24"/>
    <mergeCell ref="A32:B32"/>
    <mergeCell ref="A60:B61"/>
    <mergeCell ref="C55:E55"/>
    <mergeCell ref="B41:B42"/>
  </mergeCells>
  <printOptions horizontalCentered="1"/>
  <pageMargins left="0.1968503937007874" right="0.1968503937007874" top="0" bottom="0" header="0.15748031496062992" footer="0.15748031496062992"/>
  <pageSetup horizontalDpi="600" verticalDpi="600" orientation="portrait" paperSize="9" scale="61" r:id="rId4"/>
  <headerFooter>
    <oddHeader>&amp;C&amp;G</oddHeader>
  </headerFooter>
  <rowBreaks count="2" manualBreakCount="2">
    <brk id="77" max="17" man="1"/>
    <brk id="120" max="255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zoomScaleSheetLayoutView="85" zoomScalePageLayoutView="0" workbookViewId="0" topLeftCell="A1">
      <selection activeCell="E70" sqref="E70"/>
    </sheetView>
  </sheetViews>
  <sheetFormatPr defaultColWidth="9.00390625" defaultRowHeight="12.75"/>
  <cols>
    <col min="1" max="1" width="48.75390625" style="1" customWidth="1"/>
    <col min="2" max="2" width="12.375" style="1" customWidth="1"/>
    <col min="3" max="3" width="7.75390625" style="1" customWidth="1"/>
    <col min="4" max="4" width="6.875" style="1" customWidth="1"/>
    <col min="5" max="5" width="15.00390625" style="1" customWidth="1"/>
    <col min="6" max="6" width="17.00390625" style="4" customWidth="1"/>
    <col min="7" max="8" width="14.75390625" style="4" customWidth="1"/>
    <col min="9" max="9" width="15.00390625" style="4" customWidth="1"/>
    <col min="10" max="10" width="14.25390625" style="1" customWidth="1"/>
    <col min="11" max="11" width="13.375" style="1" customWidth="1"/>
    <col min="12" max="16384" width="9.125" style="1" customWidth="1"/>
  </cols>
  <sheetData>
    <row r="1" spans="1:11" ht="48.75" customHeight="1">
      <c r="A1" s="45"/>
      <c r="B1" s="46"/>
      <c r="C1" s="46"/>
      <c r="D1" s="46"/>
      <c r="E1" s="46"/>
      <c r="F1" s="46"/>
      <c r="G1" s="46"/>
      <c r="H1" s="46"/>
      <c r="I1" s="46"/>
      <c r="J1" s="44"/>
      <c r="K1" s="44"/>
    </row>
    <row r="2" spans="1:11" ht="18.75" customHeight="1">
      <c r="A2" s="47"/>
      <c r="B2" s="44"/>
      <c r="C2" s="44"/>
      <c r="D2" s="44"/>
      <c r="E2" s="44"/>
      <c r="F2" s="48"/>
      <c r="G2" s="44"/>
      <c r="H2" s="44"/>
      <c r="I2" s="44"/>
      <c r="J2" s="44"/>
      <c r="K2" s="44"/>
    </row>
    <row r="3" spans="1:11" ht="24.75" customHeight="1">
      <c r="A3" s="147"/>
      <c r="B3" s="147"/>
      <c r="C3" s="147"/>
      <c r="D3" s="147"/>
      <c r="E3" s="49"/>
      <c r="F3" s="50"/>
      <c r="G3" s="50"/>
      <c r="H3" s="50"/>
      <c r="I3" s="50"/>
      <c r="J3" s="50"/>
      <c r="K3" s="50"/>
    </row>
    <row r="4" spans="1:11" ht="24.75" customHeight="1">
      <c r="A4" s="147"/>
      <c r="B4" s="147"/>
      <c r="C4" s="147"/>
      <c r="D4" s="147"/>
      <c r="E4" s="49"/>
      <c r="F4" s="50"/>
      <c r="G4" s="50"/>
      <c r="H4" s="50"/>
      <c r="I4" s="50"/>
      <c r="J4" s="50"/>
      <c r="K4" s="50"/>
    </row>
    <row r="5" spans="1:11" ht="24.75" customHeight="1">
      <c r="A5" s="147"/>
      <c r="B5" s="147"/>
      <c r="C5" s="147"/>
      <c r="D5" s="147"/>
      <c r="E5" s="49"/>
      <c r="F5" s="50"/>
      <c r="G5" s="50"/>
      <c r="H5" s="50"/>
      <c r="I5" s="50"/>
      <c r="J5" s="50"/>
      <c r="K5" s="50"/>
    </row>
    <row r="6" spans="1:11" ht="24.75" customHeight="1">
      <c r="A6" s="147"/>
      <c r="B6" s="147"/>
      <c r="C6" s="147"/>
      <c r="D6" s="147"/>
      <c r="E6" s="49"/>
      <c r="F6" s="50"/>
      <c r="G6" s="50"/>
      <c r="H6" s="50"/>
      <c r="I6" s="50"/>
      <c r="J6" s="50"/>
      <c r="K6" s="50"/>
    </row>
    <row r="7" spans="1:11" ht="24.75" customHeight="1">
      <c r="A7" s="147"/>
      <c r="B7" s="147"/>
      <c r="C7" s="147"/>
      <c r="D7" s="147"/>
      <c r="E7" s="49"/>
      <c r="F7" s="50"/>
      <c r="G7" s="50"/>
      <c r="H7" s="50"/>
      <c r="I7" s="50"/>
      <c r="J7" s="50"/>
      <c r="K7" s="50"/>
    </row>
    <row r="8" spans="1:11" ht="19.5" customHeight="1">
      <c r="A8" s="147"/>
      <c r="B8" s="147"/>
      <c r="C8" s="147"/>
      <c r="D8" s="147"/>
      <c r="E8" s="49"/>
      <c r="F8" s="50"/>
      <c r="G8" s="50"/>
      <c r="H8" s="50"/>
      <c r="I8" s="50"/>
      <c r="J8" s="50"/>
      <c r="K8" s="50"/>
    </row>
    <row r="9" spans="1:11" ht="24" customHeight="1" thickBot="1">
      <c r="A9" s="127" t="s">
        <v>125</v>
      </c>
      <c r="B9" s="147"/>
      <c r="C9" s="147"/>
      <c r="D9" s="147"/>
      <c r="E9" s="250"/>
      <c r="F9" s="251"/>
      <c r="G9" s="50"/>
      <c r="H9" s="50"/>
      <c r="I9" s="50"/>
      <c r="J9" s="50"/>
      <c r="K9" s="50"/>
    </row>
    <row r="10" spans="1:8" s="4" customFormat="1" ht="19.5" customHeight="1" thickBot="1" thickTop="1">
      <c r="A10" s="624" t="s">
        <v>1</v>
      </c>
      <c r="B10" s="625" t="s">
        <v>57</v>
      </c>
      <c r="C10" s="625"/>
      <c r="D10" s="625"/>
      <c r="E10" s="379" t="s">
        <v>58</v>
      </c>
      <c r="F10" s="327" t="s">
        <v>59</v>
      </c>
      <c r="G10" s="9"/>
      <c r="H10" s="52"/>
    </row>
    <row r="11" spans="1:11" ht="13.5" customHeight="1" thickBot="1" thickTop="1">
      <c r="A11" s="624"/>
      <c r="B11" s="380" t="s">
        <v>5</v>
      </c>
      <c r="C11" s="626" t="s">
        <v>60</v>
      </c>
      <c r="D11" s="627"/>
      <c r="E11" s="398" t="s">
        <v>61</v>
      </c>
      <c r="F11" s="330" t="s">
        <v>62</v>
      </c>
      <c r="G11" s="53"/>
      <c r="H11" s="54"/>
      <c r="J11" s="4"/>
      <c r="K11" s="4"/>
    </row>
    <row r="12" spans="1:9" ht="14.25" customHeight="1" thickBot="1" thickTop="1">
      <c r="A12" s="624"/>
      <c r="B12" s="381" t="s">
        <v>11</v>
      </c>
      <c r="C12" s="626"/>
      <c r="D12" s="627"/>
      <c r="E12" s="399" t="s">
        <v>63</v>
      </c>
      <c r="F12" s="331" t="s">
        <v>64</v>
      </c>
      <c r="G12" s="55"/>
      <c r="H12" s="1"/>
      <c r="I12" s="1"/>
    </row>
    <row r="13" spans="1:8" s="17" customFormat="1" ht="19.5" customHeight="1" thickBot="1">
      <c r="A13" s="628" t="s">
        <v>65</v>
      </c>
      <c r="B13" s="382" t="s">
        <v>66</v>
      </c>
      <c r="C13" s="324">
        <v>170</v>
      </c>
      <c r="D13" s="383" t="s">
        <v>19</v>
      </c>
      <c r="E13" s="322"/>
      <c r="F13" s="165">
        <v>3150</v>
      </c>
      <c r="G13" s="58"/>
      <c r="H13" s="59"/>
    </row>
    <row r="14" spans="1:8" s="17" customFormat="1" ht="19.5" customHeight="1" thickBot="1">
      <c r="A14" s="628"/>
      <c r="B14" s="384" t="s">
        <v>67</v>
      </c>
      <c r="C14" s="332">
        <v>9</v>
      </c>
      <c r="D14" s="385" t="s">
        <v>19</v>
      </c>
      <c r="E14" s="400"/>
      <c r="F14" s="333">
        <v>170</v>
      </c>
      <c r="G14" s="58"/>
      <c r="H14" s="59"/>
    </row>
    <row r="15" spans="1:9" s="17" customFormat="1" ht="19.5" customHeight="1">
      <c r="A15" s="629" t="s">
        <v>68</v>
      </c>
      <c r="B15" s="386" t="s">
        <v>69</v>
      </c>
      <c r="C15" s="334">
        <v>180</v>
      </c>
      <c r="D15" s="387" t="s">
        <v>19</v>
      </c>
      <c r="E15" s="401"/>
      <c r="F15" s="168">
        <v>5500</v>
      </c>
      <c r="I15" s="59"/>
    </row>
    <row r="16" spans="1:9" s="17" customFormat="1" ht="19.5" customHeight="1">
      <c r="A16" s="630"/>
      <c r="B16" s="388" t="s">
        <v>67</v>
      </c>
      <c r="C16" s="326">
        <v>9</v>
      </c>
      <c r="D16" s="389" t="s">
        <v>19</v>
      </c>
      <c r="E16" s="402"/>
      <c r="F16" s="329">
        <v>325</v>
      </c>
      <c r="G16" s="65"/>
      <c r="H16" s="65"/>
      <c r="I16" s="59"/>
    </row>
    <row r="17" spans="1:9" s="17" customFormat="1" ht="19.5" customHeight="1" thickBot="1">
      <c r="A17" s="631"/>
      <c r="B17" s="384" t="s">
        <v>70</v>
      </c>
      <c r="C17" s="332">
        <v>0.8</v>
      </c>
      <c r="D17" s="385" t="s">
        <v>19</v>
      </c>
      <c r="E17" s="400"/>
      <c r="F17" s="333">
        <v>40</v>
      </c>
      <c r="G17" s="65"/>
      <c r="H17" s="65"/>
      <c r="I17" s="59"/>
    </row>
    <row r="18" spans="1:9" s="17" customFormat="1" ht="19.5" customHeight="1" thickBot="1">
      <c r="A18" s="374" t="s">
        <v>71</v>
      </c>
      <c r="B18" s="390" t="s">
        <v>66</v>
      </c>
      <c r="C18" s="323">
        <v>175</v>
      </c>
      <c r="D18" s="391" t="s">
        <v>19</v>
      </c>
      <c r="E18" s="321"/>
      <c r="F18" s="163">
        <v>6000</v>
      </c>
      <c r="G18" s="65"/>
      <c r="H18" s="65"/>
      <c r="I18" s="59"/>
    </row>
    <row r="19" spans="1:9" s="17" customFormat="1" ht="19.5" customHeight="1" thickBot="1">
      <c r="A19" s="374" t="s">
        <v>72</v>
      </c>
      <c r="B19" s="390" t="s">
        <v>73</v>
      </c>
      <c r="C19" s="323">
        <v>0.8</v>
      </c>
      <c r="D19" s="391" t="s">
        <v>19</v>
      </c>
      <c r="E19" s="321"/>
      <c r="F19" s="163">
        <v>85</v>
      </c>
      <c r="G19" s="65"/>
      <c r="H19" s="65"/>
      <c r="I19" s="58"/>
    </row>
    <row r="20" spans="1:9" s="17" customFormat="1" ht="19.5" customHeight="1" thickBot="1">
      <c r="A20" s="375" t="s">
        <v>74</v>
      </c>
      <c r="B20" s="390" t="s">
        <v>70</v>
      </c>
      <c r="C20" s="323">
        <v>0.8</v>
      </c>
      <c r="D20" s="391" t="s">
        <v>19</v>
      </c>
      <c r="E20" s="321"/>
      <c r="F20" s="163">
        <v>75</v>
      </c>
      <c r="G20" s="65"/>
      <c r="H20" s="65"/>
      <c r="I20" s="58"/>
    </row>
    <row r="21" spans="1:9" s="17" customFormat="1" ht="19.5" customHeight="1" thickBot="1">
      <c r="A21" s="628" t="s">
        <v>75</v>
      </c>
      <c r="B21" s="382" t="s">
        <v>67</v>
      </c>
      <c r="C21" s="324">
        <v>17.9</v>
      </c>
      <c r="D21" s="383" t="s">
        <v>19</v>
      </c>
      <c r="E21" s="322">
        <v>32960.89</v>
      </c>
      <c r="F21" s="165">
        <v>750</v>
      </c>
      <c r="G21" s="65"/>
      <c r="H21" s="65"/>
      <c r="I21" s="58"/>
    </row>
    <row r="22" spans="1:9" s="17" customFormat="1" ht="16.5" customHeight="1" thickBot="1">
      <c r="A22" s="628"/>
      <c r="B22" s="384" t="s">
        <v>70</v>
      </c>
      <c r="C22" s="332">
        <v>0.8</v>
      </c>
      <c r="D22" s="385" t="s">
        <v>19</v>
      </c>
      <c r="E22" s="400"/>
      <c r="F22" s="333">
        <v>55</v>
      </c>
      <c r="G22" s="65"/>
      <c r="H22" s="65"/>
      <c r="I22" s="58"/>
    </row>
    <row r="23" spans="1:9" s="17" customFormat="1" ht="19.5" customHeight="1" thickBot="1">
      <c r="A23" s="376" t="s">
        <v>76</v>
      </c>
      <c r="B23" s="390" t="s">
        <v>77</v>
      </c>
      <c r="C23" s="323">
        <v>17.5</v>
      </c>
      <c r="D23" s="391" t="s">
        <v>19</v>
      </c>
      <c r="E23" s="321"/>
      <c r="F23" s="163">
        <v>700</v>
      </c>
      <c r="G23" s="65"/>
      <c r="H23" s="65"/>
      <c r="I23" s="58"/>
    </row>
    <row r="24" spans="1:9" s="17" customFormat="1" ht="17.25" customHeight="1" thickBot="1">
      <c r="A24" s="377" t="s">
        <v>78</v>
      </c>
      <c r="B24" s="392" t="s">
        <v>66</v>
      </c>
      <c r="C24" s="323">
        <v>180</v>
      </c>
      <c r="D24" s="391" t="s">
        <v>19</v>
      </c>
      <c r="E24" s="321"/>
      <c r="F24" s="163"/>
      <c r="I24" s="241"/>
    </row>
    <row r="25" spans="1:9" s="17" customFormat="1" ht="18.75" customHeight="1" thickBot="1">
      <c r="A25" s="377" t="s">
        <v>79</v>
      </c>
      <c r="B25" s="392" t="s">
        <v>67</v>
      </c>
      <c r="C25" s="323">
        <v>17.5</v>
      </c>
      <c r="D25" s="391" t="s">
        <v>19</v>
      </c>
      <c r="E25" s="321"/>
      <c r="F25" s="163">
        <v>600</v>
      </c>
      <c r="I25" s="241"/>
    </row>
    <row r="26" spans="1:7" s="17" customFormat="1" ht="19.5" customHeight="1" thickBot="1">
      <c r="A26" s="615" t="s">
        <v>126</v>
      </c>
      <c r="B26" s="393" t="s">
        <v>18</v>
      </c>
      <c r="C26" s="334">
        <v>190</v>
      </c>
      <c r="D26" s="387" t="s">
        <v>19</v>
      </c>
      <c r="E26" s="401"/>
      <c r="F26" s="168"/>
      <c r="G26" s="65"/>
    </row>
    <row r="27" spans="1:9" s="17" customFormat="1" ht="16.5" customHeight="1" thickBot="1">
      <c r="A27" s="615"/>
      <c r="B27" s="394" t="s">
        <v>67</v>
      </c>
      <c r="C27" s="326">
        <v>9</v>
      </c>
      <c r="D27" s="389" t="s">
        <v>19</v>
      </c>
      <c r="E27" s="402"/>
      <c r="F27" s="329">
        <v>190</v>
      </c>
      <c r="I27" s="65"/>
    </row>
    <row r="28" spans="1:9" s="17" customFormat="1" ht="19.5" customHeight="1" thickBot="1">
      <c r="A28" s="615"/>
      <c r="B28" s="395" t="s">
        <v>70</v>
      </c>
      <c r="C28" s="332">
        <v>0.8</v>
      </c>
      <c r="D28" s="385" t="s">
        <v>19</v>
      </c>
      <c r="E28" s="400"/>
      <c r="F28" s="333">
        <v>30</v>
      </c>
      <c r="I28" s="65"/>
    </row>
    <row r="29" spans="1:9" s="17" customFormat="1" ht="19.5" customHeight="1">
      <c r="A29" s="622" t="s">
        <v>81</v>
      </c>
      <c r="B29" s="394" t="s">
        <v>77</v>
      </c>
      <c r="C29" s="326">
        <v>17.5</v>
      </c>
      <c r="D29" s="389" t="s">
        <v>19</v>
      </c>
      <c r="E29" s="402"/>
      <c r="F29" s="329">
        <v>590</v>
      </c>
      <c r="G29" s="65"/>
      <c r="H29" s="65"/>
      <c r="I29" s="29"/>
    </row>
    <row r="30" spans="1:9" s="17" customFormat="1" ht="19.5" customHeight="1" thickBot="1">
      <c r="A30" s="623"/>
      <c r="B30" s="395" t="s">
        <v>67</v>
      </c>
      <c r="C30" s="332">
        <v>9</v>
      </c>
      <c r="D30" s="385" t="s">
        <v>19</v>
      </c>
      <c r="E30" s="400"/>
      <c r="F30" s="333">
        <v>310</v>
      </c>
      <c r="G30" s="65"/>
      <c r="H30" s="65"/>
      <c r="I30" s="29"/>
    </row>
    <row r="31" spans="1:9" s="17" customFormat="1" ht="19.5" customHeight="1" thickBot="1">
      <c r="A31" s="375" t="s">
        <v>82</v>
      </c>
      <c r="B31" s="392" t="s">
        <v>69</v>
      </c>
      <c r="C31" s="323">
        <v>185</v>
      </c>
      <c r="D31" s="391" t="s">
        <v>19</v>
      </c>
      <c r="E31" s="321"/>
      <c r="F31" s="163">
        <v>4200</v>
      </c>
      <c r="G31" s="65"/>
      <c r="H31" s="65"/>
      <c r="I31" s="241"/>
    </row>
    <row r="32" spans="1:9" s="17" customFormat="1" ht="19.5" customHeight="1" thickBot="1">
      <c r="A32" s="605" t="s">
        <v>83</v>
      </c>
      <c r="B32" s="392" t="s">
        <v>84</v>
      </c>
      <c r="C32" s="323">
        <v>18</v>
      </c>
      <c r="D32" s="391" t="s">
        <v>19</v>
      </c>
      <c r="E32" s="321"/>
      <c r="F32" s="163">
        <v>650</v>
      </c>
      <c r="G32" s="65"/>
      <c r="H32" s="65"/>
      <c r="I32" s="241"/>
    </row>
    <row r="33" spans="1:9" s="17" customFormat="1" ht="19.5" customHeight="1" thickBot="1">
      <c r="A33" s="606"/>
      <c r="B33" s="392" t="s">
        <v>85</v>
      </c>
      <c r="C33" s="323">
        <v>0.8</v>
      </c>
      <c r="D33" s="391" t="s">
        <v>19</v>
      </c>
      <c r="E33" s="321"/>
      <c r="F33" s="163">
        <v>50</v>
      </c>
      <c r="G33" s="65"/>
      <c r="H33" s="65"/>
      <c r="I33" s="65"/>
    </row>
    <row r="34" spans="1:9" s="17" customFormat="1" ht="19.5" customHeight="1" thickBot="1">
      <c r="A34" s="378" t="s">
        <v>86</v>
      </c>
      <c r="B34" s="392" t="s">
        <v>67</v>
      </c>
      <c r="C34" s="323">
        <v>18</v>
      </c>
      <c r="D34" s="391" t="s">
        <v>19</v>
      </c>
      <c r="E34" s="321"/>
      <c r="F34" s="163">
        <v>650</v>
      </c>
      <c r="G34" s="65"/>
      <c r="H34" s="65"/>
      <c r="I34" s="65"/>
    </row>
    <row r="35" spans="1:9" s="17" customFormat="1" ht="19.5" customHeight="1" thickBot="1">
      <c r="A35" s="378" t="s">
        <v>87</v>
      </c>
      <c r="B35" s="390" t="s">
        <v>85</v>
      </c>
      <c r="C35" s="323">
        <v>0.8</v>
      </c>
      <c r="D35" s="391" t="s">
        <v>19</v>
      </c>
      <c r="E35" s="403"/>
      <c r="F35" s="163"/>
      <c r="I35" s="29"/>
    </row>
    <row r="36" spans="1:9" s="17" customFormat="1" ht="19.5" customHeight="1" thickBot="1">
      <c r="A36" s="615" t="s">
        <v>88</v>
      </c>
      <c r="B36" s="390" t="s">
        <v>77</v>
      </c>
      <c r="C36" s="323">
        <v>17</v>
      </c>
      <c r="D36" s="391" t="s">
        <v>19</v>
      </c>
      <c r="E36" s="403"/>
      <c r="F36" s="163"/>
      <c r="I36" s="29"/>
    </row>
    <row r="37" spans="1:9" s="17" customFormat="1" ht="19.5" customHeight="1" thickBot="1">
      <c r="A37" s="605"/>
      <c r="B37" s="390" t="s">
        <v>73</v>
      </c>
      <c r="C37" s="323">
        <v>0.8</v>
      </c>
      <c r="D37" s="391" t="s">
        <v>19</v>
      </c>
      <c r="E37" s="403"/>
      <c r="F37" s="163"/>
      <c r="I37" s="29"/>
    </row>
    <row r="38" spans="1:6" s="17" customFormat="1" ht="19.5" customHeight="1" thickBot="1">
      <c r="A38" s="466" t="s">
        <v>89</v>
      </c>
      <c r="B38" s="464" t="s">
        <v>67</v>
      </c>
      <c r="C38" s="323">
        <v>17.5</v>
      </c>
      <c r="D38" s="391" t="s">
        <v>19</v>
      </c>
      <c r="E38" s="321"/>
      <c r="F38" s="163"/>
    </row>
    <row r="39" spans="1:6" s="17" customFormat="1" ht="17.25" customHeight="1" thickBot="1">
      <c r="A39" s="467"/>
      <c r="B39" s="464" t="s">
        <v>85</v>
      </c>
      <c r="C39" s="323">
        <v>0.8</v>
      </c>
      <c r="D39" s="391" t="s">
        <v>19</v>
      </c>
      <c r="E39" s="403"/>
      <c r="F39" s="163">
        <v>420</v>
      </c>
    </row>
    <row r="40" spans="1:8" s="17" customFormat="1" ht="19.5" customHeight="1" thickBot="1">
      <c r="A40" s="465" t="s">
        <v>90</v>
      </c>
      <c r="B40" s="390" t="s">
        <v>85</v>
      </c>
      <c r="C40" s="323">
        <v>0.8</v>
      </c>
      <c r="D40" s="391" t="s">
        <v>19</v>
      </c>
      <c r="E40" s="403"/>
      <c r="F40" s="163"/>
      <c r="G40" s="314"/>
      <c r="H40" s="314"/>
    </row>
    <row r="41" spans="1:8" s="17" customFormat="1" ht="19.5" customHeight="1" thickBot="1">
      <c r="A41" s="377" t="s">
        <v>91</v>
      </c>
      <c r="B41" s="390" t="s">
        <v>92</v>
      </c>
      <c r="C41" s="323">
        <v>170</v>
      </c>
      <c r="D41" s="391" t="s">
        <v>93</v>
      </c>
      <c r="E41" s="403"/>
      <c r="F41" s="163">
        <v>30</v>
      </c>
      <c r="G41" s="314"/>
      <c r="H41" s="314"/>
    </row>
    <row r="42" spans="1:8" s="17" customFormat="1" ht="19.5" customHeight="1" thickBot="1">
      <c r="A42" s="377" t="s">
        <v>94</v>
      </c>
      <c r="B42" s="390" t="s">
        <v>92</v>
      </c>
      <c r="C42" s="323">
        <v>283</v>
      </c>
      <c r="D42" s="391" t="s">
        <v>95</v>
      </c>
      <c r="E42" s="403"/>
      <c r="F42" s="163"/>
      <c r="G42" s="314"/>
      <c r="H42" s="314"/>
    </row>
    <row r="43" spans="1:8" s="17" customFormat="1" ht="19.5" customHeight="1" thickBot="1">
      <c r="A43" s="377" t="s">
        <v>96</v>
      </c>
      <c r="B43" s="390" t="s">
        <v>92</v>
      </c>
      <c r="C43" s="323">
        <v>320</v>
      </c>
      <c r="D43" s="391" t="s">
        <v>97</v>
      </c>
      <c r="E43" s="403"/>
      <c r="F43" s="163">
        <v>45</v>
      </c>
      <c r="G43" s="314"/>
      <c r="H43" s="314"/>
    </row>
    <row r="44" spans="1:8" s="17" customFormat="1" ht="19.5" customHeight="1" thickBot="1">
      <c r="A44" s="100" t="s">
        <v>98</v>
      </c>
      <c r="B44" s="390" t="s">
        <v>92</v>
      </c>
      <c r="C44" s="323">
        <v>500</v>
      </c>
      <c r="D44" s="391" t="s">
        <v>97</v>
      </c>
      <c r="E44" s="403"/>
      <c r="F44" s="163">
        <v>48</v>
      </c>
      <c r="G44" s="314"/>
      <c r="H44" s="314"/>
    </row>
    <row r="45" spans="1:8" s="17" customFormat="1" ht="16.5" thickBot="1">
      <c r="A45" s="100" t="s">
        <v>99</v>
      </c>
      <c r="B45" s="390" t="s">
        <v>92</v>
      </c>
      <c r="C45" s="323">
        <v>400</v>
      </c>
      <c r="D45" s="391" t="s">
        <v>93</v>
      </c>
      <c r="E45" s="403"/>
      <c r="F45" s="163">
        <v>80</v>
      </c>
      <c r="G45" s="9"/>
      <c r="H45" s="9"/>
    </row>
    <row r="46" spans="1:8" s="17" customFormat="1" ht="16.5" thickBot="1">
      <c r="A46" s="335" t="s">
        <v>100</v>
      </c>
      <c r="B46" s="396" t="s">
        <v>67</v>
      </c>
      <c r="C46" s="325">
        <v>16</v>
      </c>
      <c r="D46" s="397" t="s">
        <v>19</v>
      </c>
      <c r="E46" s="404"/>
      <c r="F46" s="328">
        <v>650</v>
      </c>
      <c r="G46" s="9"/>
      <c r="H46" s="9"/>
    </row>
    <row r="47" spans="1:8" s="17" customFormat="1" ht="11.25" customHeight="1" thickTop="1">
      <c r="A47" s="149"/>
      <c r="B47" s="150"/>
      <c r="C47" s="151"/>
      <c r="D47" s="152"/>
      <c r="E47" s="198"/>
      <c r="F47" s="159"/>
      <c r="G47" s="9"/>
      <c r="H47" s="9"/>
    </row>
    <row r="48" spans="1:10" ht="21" customHeight="1" thickBot="1">
      <c r="A48" s="127" t="s">
        <v>101</v>
      </c>
      <c r="B48" s="148"/>
      <c r="C48" s="148"/>
      <c r="D48" s="148"/>
      <c r="E48" s="148"/>
      <c r="F48" s="148"/>
      <c r="G48" s="148"/>
      <c r="H48" s="148"/>
      <c r="I48" s="148"/>
      <c r="J48" s="148"/>
    </row>
    <row r="49" spans="1:10" ht="20.25" customHeight="1" thickBot="1" thickTop="1">
      <c r="A49" s="616" t="s">
        <v>1</v>
      </c>
      <c r="B49" s="607" t="s">
        <v>57</v>
      </c>
      <c r="C49" s="608"/>
      <c r="D49" s="609"/>
      <c r="E49" s="613" t="s">
        <v>102</v>
      </c>
      <c r="F49" s="614"/>
      <c r="G49" s="610" t="s">
        <v>103</v>
      </c>
      <c r="H49" s="611"/>
      <c r="I49" s="17"/>
      <c r="J49" s="17"/>
    </row>
    <row r="50" spans="1:9" ht="18" customHeight="1" thickBot="1" thickTop="1">
      <c r="A50" s="617"/>
      <c r="B50" s="598" t="s">
        <v>5</v>
      </c>
      <c r="C50" s="599" t="s">
        <v>60</v>
      </c>
      <c r="D50" s="600"/>
      <c r="E50" s="598" t="s">
        <v>7</v>
      </c>
      <c r="F50" s="601" t="s">
        <v>8</v>
      </c>
      <c r="G50" s="602" t="s">
        <v>9</v>
      </c>
      <c r="H50" s="612" t="s">
        <v>10</v>
      </c>
      <c r="I50" s="594"/>
    </row>
    <row r="51" spans="1:9" s="37" customFormat="1" ht="15" customHeight="1" thickBot="1" thickTop="1">
      <c r="A51" s="617"/>
      <c r="B51" s="598"/>
      <c r="C51" s="599"/>
      <c r="D51" s="600"/>
      <c r="E51" s="598"/>
      <c r="F51" s="601"/>
      <c r="G51" s="602"/>
      <c r="H51" s="612"/>
      <c r="I51" s="594"/>
    </row>
    <row r="52" spans="1:15" ht="17.25" customHeight="1" thickBot="1" thickTop="1">
      <c r="A52" s="336" t="s">
        <v>104</v>
      </c>
      <c r="B52" s="342" t="s">
        <v>105</v>
      </c>
      <c r="C52" s="91"/>
      <c r="D52" s="355" t="s">
        <v>14</v>
      </c>
      <c r="E52" s="358"/>
      <c r="F52" s="310">
        <v>22.5</v>
      </c>
      <c r="G52" s="349"/>
      <c r="H52" s="320"/>
      <c r="I52" s="17"/>
      <c r="O52" s="17"/>
    </row>
    <row r="53" spans="1:15" ht="17.25" customHeight="1" thickBot="1">
      <c r="A53" s="336" t="s">
        <v>138</v>
      </c>
      <c r="B53" s="342" t="s">
        <v>105</v>
      </c>
      <c r="C53" s="91"/>
      <c r="D53" s="355" t="s">
        <v>14</v>
      </c>
      <c r="E53" s="535"/>
      <c r="F53" s="310">
        <v>22.5</v>
      </c>
      <c r="G53" s="349"/>
      <c r="H53" s="320"/>
      <c r="I53" s="17"/>
      <c r="O53" s="17"/>
    </row>
    <row r="54" spans="1:9" ht="17.25" customHeight="1" thickBot="1">
      <c r="A54" s="99" t="s">
        <v>128</v>
      </c>
      <c r="B54" s="343" t="s">
        <v>69</v>
      </c>
      <c r="C54" s="95">
        <v>200</v>
      </c>
      <c r="D54" s="355" t="s">
        <v>14</v>
      </c>
      <c r="E54" s="359"/>
      <c r="F54" s="310">
        <v>18.5</v>
      </c>
      <c r="G54" s="349">
        <f>F54*200</f>
        <v>3700</v>
      </c>
      <c r="H54" s="320">
        <f>G54+120</f>
        <v>3820</v>
      </c>
      <c r="I54" s="17"/>
    </row>
    <row r="55" spans="1:9" ht="17.25" customHeight="1" thickBot="1">
      <c r="A55" s="603" t="s">
        <v>131</v>
      </c>
      <c r="B55" s="343" t="s">
        <v>69</v>
      </c>
      <c r="C55" s="95">
        <v>200</v>
      </c>
      <c r="D55" s="355" t="s">
        <v>19</v>
      </c>
      <c r="E55" s="359"/>
      <c r="F55" s="310">
        <v>19</v>
      </c>
      <c r="G55" s="349"/>
      <c r="H55" s="320">
        <v>3900</v>
      </c>
      <c r="I55" s="17"/>
    </row>
    <row r="56" spans="1:9" ht="17.25" customHeight="1" thickBot="1">
      <c r="A56" s="604"/>
      <c r="B56" s="344" t="s">
        <v>13</v>
      </c>
      <c r="C56" s="95">
        <v>10</v>
      </c>
      <c r="D56" s="355" t="s">
        <v>14</v>
      </c>
      <c r="E56" s="359"/>
      <c r="F56" s="310">
        <v>24</v>
      </c>
      <c r="G56" s="349"/>
      <c r="H56" s="320">
        <v>240</v>
      </c>
      <c r="I56" s="17"/>
    </row>
    <row r="57" spans="1:9" ht="16.5" customHeight="1" thickBot="1">
      <c r="A57" s="337" t="s">
        <v>108</v>
      </c>
      <c r="B57" s="344" t="s">
        <v>13</v>
      </c>
      <c r="C57" s="95">
        <v>10</v>
      </c>
      <c r="D57" s="355" t="s">
        <v>14</v>
      </c>
      <c r="E57" s="359"/>
      <c r="F57" s="310">
        <v>40</v>
      </c>
      <c r="G57" s="349"/>
      <c r="H57" s="320">
        <v>400</v>
      </c>
      <c r="I57" s="17"/>
    </row>
    <row r="58" spans="1:9" ht="19.5" customHeight="1" thickBot="1">
      <c r="A58" s="99" t="s">
        <v>109</v>
      </c>
      <c r="B58" s="343" t="s">
        <v>69</v>
      </c>
      <c r="C58" s="98">
        <v>140</v>
      </c>
      <c r="D58" s="355" t="s">
        <v>19</v>
      </c>
      <c r="E58" s="359"/>
      <c r="F58" s="310"/>
      <c r="G58" s="349"/>
      <c r="H58" s="320"/>
      <c r="I58" s="17"/>
    </row>
    <row r="59" spans="1:9" ht="18.75" customHeight="1" thickBot="1">
      <c r="A59" s="99" t="s">
        <v>110</v>
      </c>
      <c r="B59" s="343" t="s">
        <v>69</v>
      </c>
      <c r="C59" s="98">
        <v>160</v>
      </c>
      <c r="D59" s="355" t="s">
        <v>19</v>
      </c>
      <c r="E59" s="359"/>
      <c r="F59" s="310"/>
      <c r="G59" s="349"/>
      <c r="H59" s="320"/>
      <c r="I59" s="17"/>
    </row>
    <row r="60" spans="1:9" ht="19.5" customHeight="1" thickBot="1">
      <c r="A60" s="99" t="s">
        <v>111</v>
      </c>
      <c r="B60" s="343" t="s">
        <v>69</v>
      </c>
      <c r="C60" s="98">
        <v>180</v>
      </c>
      <c r="D60" s="355" t="s">
        <v>19</v>
      </c>
      <c r="E60" s="359">
        <v>25000</v>
      </c>
      <c r="F60" s="310">
        <f>G60/200</f>
        <v>22.5</v>
      </c>
      <c r="G60" s="349">
        <f>E60*0.18</f>
        <v>4500</v>
      </c>
      <c r="H60" s="320">
        <f>G60+150</f>
        <v>4650</v>
      </c>
      <c r="I60" s="17"/>
    </row>
    <row r="61" spans="1:9" ht="19.5" customHeight="1" thickBot="1">
      <c r="A61" s="618" t="s">
        <v>112</v>
      </c>
      <c r="B61" s="344" t="s">
        <v>13</v>
      </c>
      <c r="C61" s="98"/>
      <c r="D61" s="355" t="s">
        <v>14</v>
      </c>
      <c r="E61" s="359"/>
      <c r="F61" s="310">
        <v>17.5</v>
      </c>
      <c r="G61" s="349"/>
      <c r="H61" s="320"/>
      <c r="I61" s="17"/>
    </row>
    <row r="62" spans="1:9" ht="19.5" customHeight="1" thickBot="1">
      <c r="A62" s="619"/>
      <c r="B62" s="343" t="s">
        <v>113</v>
      </c>
      <c r="C62" s="98">
        <v>200</v>
      </c>
      <c r="D62" s="355" t="s">
        <v>14</v>
      </c>
      <c r="E62" s="500">
        <v>25000</v>
      </c>
      <c r="F62" s="311">
        <f>G62/200</f>
        <v>17.500000000000004</v>
      </c>
      <c r="G62" s="350">
        <f>E62*0.14</f>
        <v>3500.0000000000005</v>
      </c>
      <c r="H62" s="320">
        <f>G62+150</f>
        <v>3650.0000000000005</v>
      </c>
      <c r="I62" s="17"/>
    </row>
    <row r="63" spans="1:9" ht="19.5" customHeight="1" thickBot="1">
      <c r="A63" s="101" t="s">
        <v>148</v>
      </c>
      <c r="B63" s="345" t="s">
        <v>113</v>
      </c>
      <c r="C63" s="103">
        <v>200</v>
      </c>
      <c r="D63" s="355" t="s">
        <v>14</v>
      </c>
      <c r="E63" s="501">
        <v>21250</v>
      </c>
      <c r="F63" s="312">
        <v>17</v>
      </c>
      <c r="G63" s="351">
        <f>C63*F63</f>
        <v>3400</v>
      </c>
      <c r="H63" s="320">
        <f>G63+150</f>
        <v>3550</v>
      </c>
      <c r="I63" s="17"/>
    </row>
    <row r="64" spans="1:9" ht="19.5" customHeight="1" thickBot="1">
      <c r="A64" s="595" t="s">
        <v>116</v>
      </c>
      <c r="B64" s="346" t="s">
        <v>13</v>
      </c>
      <c r="C64" s="106">
        <v>10.8</v>
      </c>
      <c r="D64" s="152" t="s">
        <v>19</v>
      </c>
      <c r="E64" s="361"/>
      <c r="F64" s="313"/>
      <c r="G64" s="352"/>
      <c r="H64" s="315">
        <v>150</v>
      </c>
      <c r="I64" s="1"/>
    </row>
    <row r="65" spans="1:10" ht="19.5" customHeight="1" thickBot="1">
      <c r="A65" s="595"/>
      <c r="B65" s="345" t="s">
        <v>113</v>
      </c>
      <c r="C65" s="620" t="s">
        <v>132</v>
      </c>
      <c r="D65" s="621"/>
      <c r="E65" s="359">
        <v>13000</v>
      </c>
      <c r="F65" s="339">
        <v>13</v>
      </c>
      <c r="G65" s="352"/>
      <c r="H65" s="316">
        <v>2800</v>
      </c>
      <c r="I65" s="1"/>
      <c r="J65" s="17"/>
    </row>
    <row r="66" spans="1:9" ht="19.5" customHeight="1" thickBot="1">
      <c r="A66" s="596" t="s">
        <v>117</v>
      </c>
      <c r="B66" s="345" t="s">
        <v>113</v>
      </c>
      <c r="C66" s="103">
        <v>200</v>
      </c>
      <c r="D66" s="356" t="s">
        <v>14</v>
      </c>
      <c r="E66" s="360"/>
      <c r="F66" s="340"/>
      <c r="G66" s="353"/>
      <c r="H66" s="317">
        <v>150</v>
      </c>
      <c r="I66" s="1"/>
    </row>
    <row r="67" spans="1:9" ht="17.25" customHeight="1" thickBot="1">
      <c r="A67" s="596"/>
      <c r="B67" s="344" t="s">
        <v>113</v>
      </c>
      <c r="C67" s="110">
        <v>50</v>
      </c>
      <c r="D67" s="357" t="s">
        <v>14</v>
      </c>
      <c r="E67" s="362"/>
      <c r="F67" s="341"/>
      <c r="G67" s="354"/>
      <c r="H67" s="318">
        <v>80</v>
      </c>
      <c r="I67" s="1"/>
    </row>
    <row r="68" spans="1:9" ht="17.25" customHeight="1" thickBot="1">
      <c r="A68" s="338" t="s">
        <v>129</v>
      </c>
      <c r="B68" s="344"/>
      <c r="C68" s="495"/>
      <c r="D68" s="371" t="s">
        <v>119</v>
      </c>
      <c r="E68" s="496"/>
      <c r="F68" s="310"/>
      <c r="G68" s="497"/>
      <c r="H68" s="498">
        <v>30</v>
      </c>
      <c r="I68" s="1"/>
    </row>
    <row r="69" spans="1:9" ht="17.25" customHeight="1" thickBot="1">
      <c r="A69" s="338" t="s">
        <v>130</v>
      </c>
      <c r="B69" s="344"/>
      <c r="C69" s="495"/>
      <c r="D69" s="371" t="s">
        <v>119</v>
      </c>
      <c r="E69" s="496"/>
      <c r="F69" s="310"/>
      <c r="G69" s="497"/>
      <c r="H69" s="498">
        <v>45</v>
      </c>
      <c r="I69" s="1"/>
    </row>
    <row r="70" spans="1:9" ht="19.5" customHeight="1" thickBot="1">
      <c r="A70" s="370" t="s">
        <v>120</v>
      </c>
      <c r="B70" s="347" t="s">
        <v>121</v>
      </c>
      <c r="C70" s="98"/>
      <c r="D70" s="371" t="s">
        <v>119</v>
      </c>
      <c r="E70" s="372"/>
      <c r="F70" s="373"/>
      <c r="G70" s="350"/>
      <c r="H70" s="319">
        <v>225</v>
      </c>
      <c r="I70" s="17"/>
    </row>
    <row r="71" spans="1:10" ht="19.5" customHeight="1" thickBot="1">
      <c r="A71" s="363" t="s">
        <v>122</v>
      </c>
      <c r="B71" s="348"/>
      <c r="C71" s="364"/>
      <c r="D71" s="365" t="s">
        <v>119</v>
      </c>
      <c r="E71" s="366"/>
      <c r="F71" s="367"/>
      <c r="G71" s="368"/>
      <c r="H71" s="369">
        <v>300</v>
      </c>
      <c r="I71" s="9"/>
      <c r="J71" s="17"/>
    </row>
    <row r="72" spans="1:10" ht="19.5" customHeight="1" thickTop="1">
      <c r="A72" s="118"/>
      <c r="B72" s="119"/>
      <c r="C72" s="120"/>
      <c r="D72" s="120"/>
      <c r="E72" s="120"/>
      <c r="F72" s="121"/>
      <c r="G72" s="122"/>
      <c r="J72" s="123"/>
    </row>
    <row r="73" spans="1:10" ht="19.5" customHeight="1">
      <c r="A73" s="124" t="s">
        <v>140</v>
      </c>
      <c r="B73" s="119"/>
      <c r="C73" s="120"/>
      <c r="D73" s="120"/>
      <c r="E73" s="120"/>
      <c r="F73" s="121"/>
      <c r="G73" s="597"/>
      <c r="H73" s="597"/>
      <c r="I73" s="123"/>
      <c r="J73" s="123"/>
    </row>
    <row r="74" spans="1:11" ht="18.75" customHeight="1">
      <c r="A74" s="17"/>
      <c r="B74" s="17"/>
      <c r="C74" s="17"/>
      <c r="D74" s="17"/>
      <c r="E74" s="17"/>
      <c r="F74" s="9"/>
      <c r="G74" s="29"/>
      <c r="H74" s="9"/>
      <c r="I74" s="17"/>
      <c r="J74" s="17"/>
      <c r="K74" s="17"/>
    </row>
    <row r="75" spans="1:10" ht="18">
      <c r="A75" s="17"/>
      <c r="B75" s="17"/>
      <c r="C75" s="17"/>
      <c r="D75" s="17"/>
      <c r="E75" s="17"/>
      <c r="F75" s="9"/>
      <c r="G75" s="29"/>
      <c r="H75" s="9"/>
      <c r="I75" s="9"/>
      <c r="J75" s="125"/>
    </row>
    <row r="76" spans="1:9" ht="15.75">
      <c r="A76" s="17"/>
      <c r="B76" s="17"/>
      <c r="C76" s="17"/>
      <c r="D76" s="17"/>
      <c r="E76" s="17"/>
      <c r="F76" s="9"/>
      <c r="G76" s="29"/>
      <c r="H76" s="9"/>
      <c r="I76" s="1"/>
    </row>
    <row r="77" ht="18">
      <c r="I77" s="126"/>
    </row>
    <row r="115" ht="16.5" customHeight="1"/>
    <row r="116" spans="10:17" ht="16.5" customHeight="1">
      <c r="J116" s="17"/>
      <c r="Q116" s="17"/>
    </row>
    <row r="117" spans="1:9" s="17" customFormat="1" ht="12.75">
      <c r="A117" s="1"/>
      <c r="B117" s="1"/>
      <c r="C117" s="1"/>
      <c r="D117" s="1"/>
      <c r="E117" s="1"/>
      <c r="F117" s="4"/>
      <c r="G117" s="4"/>
      <c r="H117" s="4"/>
      <c r="I117" s="4"/>
    </row>
    <row r="118" spans="1:17" s="17" customFormat="1" ht="12.75">
      <c r="A118" s="1"/>
      <c r="B118" s="1"/>
      <c r="C118" s="1"/>
      <c r="D118" s="1"/>
      <c r="E118" s="1"/>
      <c r="F118" s="4"/>
      <c r="G118" s="4"/>
      <c r="H118" s="4"/>
      <c r="I118" s="4"/>
      <c r="J118" s="1"/>
      <c r="Q118" s="1"/>
    </row>
  </sheetData>
  <sheetProtection selectLockedCells="1" selectUnlockedCells="1"/>
  <mergeCells count="27">
    <mergeCell ref="A61:A62"/>
    <mergeCell ref="C65:D65"/>
    <mergeCell ref="A29:A30"/>
    <mergeCell ref="A10:A12"/>
    <mergeCell ref="B10:D10"/>
    <mergeCell ref="C11:D12"/>
    <mergeCell ref="A13:A14"/>
    <mergeCell ref="A21:A22"/>
    <mergeCell ref="A15:A17"/>
    <mergeCell ref="A26:A28"/>
    <mergeCell ref="A32:A33"/>
    <mergeCell ref="B49:D49"/>
    <mergeCell ref="G49:H49"/>
    <mergeCell ref="H50:H51"/>
    <mergeCell ref="E49:F49"/>
    <mergeCell ref="A36:A37"/>
    <mergeCell ref="A49:A51"/>
    <mergeCell ref="I50:I51"/>
    <mergeCell ref="A64:A65"/>
    <mergeCell ref="A66:A67"/>
    <mergeCell ref="G73:H73"/>
    <mergeCell ref="B50:B51"/>
    <mergeCell ref="C50:D51"/>
    <mergeCell ref="E50:E51"/>
    <mergeCell ref="F50:F51"/>
    <mergeCell ref="G50:G51"/>
    <mergeCell ref="A55:A56"/>
  </mergeCells>
  <printOptions horizontalCentered="1"/>
  <pageMargins left="0.1968503937007874" right="0.1968503937007874" top="0" bottom="0" header="0.15748031496062992" footer="0.15748031496062992"/>
  <pageSetup horizontalDpi="600" verticalDpi="600" orientation="portrait" paperSize="9" scale="58" r:id="rId2"/>
  <headerFooter>
    <oddHeader>&amp;C&amp;G</oddHeader>
  </headerFooter>
  <rowBreaks count="2" manualBreakCount="2">
    <brk id="75" max="255" man="1"/>
    <brk id="11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1" sqref="E7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8.75390625" style="1" customWidth="1"/>
    <col min="2" max="2" width="12.375" style="1" customWidth="1"/>
    <col min="3" max="3" width="7.75390625" style="1" customWidth="1"/>
    <col min="4" max="4" width="6.875" style="1" customWidth="1"/>
    <col min="5" max="5" width="21.00390625" style="1" customWidth="1"/>
    <col min="6" max="6" width="17.00390625" style="4" customWidth="1"/>
    <col min="7" max="8" width="14.75390625" style="4" customWidth="1"/>
    <col min="9" max="9" width="15.00390625" style="4" customWidth="1"/>
    <col min="10" max="10" width="14.25390625" style="1" customWidth="1"/>
    <col min="11" max="11" width="13.375" style="1" customWidth="1"/>
    <col min="12" max="16384" width="9.125" style="1" customWidth="1"/>
  </cols>
  <sheetData>
    <row r="1" spans="1:11" ht="33">
      <c r="A1" s="45"/>
      <c r="B1" s="46"/>
      <c r="C1" s="46"/>
      <c r="D1" s="46"/>
      <c r="E1" s="46"/>
      <c r="F1" s="46"/>
      <c r="G1" s="46"/>
      <c r="H1" s="46"/>
      <c r="I1" s="46"/>
      <c r="J1" s="44"/>
      <c r="K1" s="44"/>
    </row>
    <row r="2" spans="1:11" ht="26.25">
      <c r="A2" s="47"/>
      <c r="B2" s="44"/>
      <c r="C2" s="44"/>
      <c r="D2" s="44"/>
      <c r="E2" s="44"/>
      <c r="F2" s="48"/>
      <c r="G2" s="44"/>
      <c r="H2" s="44"/>
      <c r="I2" s="44"/>
      <c r="J2" s="44"/>
      <c r="K2" s="44"/>
    </row>
    <row r="3" spans="1:11" ht="18">
      <c r="A3" s="147"/>
      <c r="B3" s="147"/>
      <c r="C3" s="147"/>
      <c r="D3" s="147"/>
      <c r="E3" s="49"/>
      <c r="F3" s="50"/>
      <c r="G3" s="50"/>
      <c r="H3" s="50"/>
      <c r="I3" s="50"/>
      <c r="J3" s="50"/>
      <c r="K3" s="50"/>
    </row>
    <row r="4" spans="1:11" ht="18">
      <c r="A4" s="147"/>
      <c r="B4" s="147"/>
      <c r="C4" s="147"/>
      <c r="D4" s="147"/>
      <c r="E4" s="49"/>
      <c r="F4" s="50"/>
      <c r="G4" s="50"/>
      <c r="H4" s="50"/>
      <c r="I4" s="50"/>
      <c r="J4" s="50"/>
      <c r="K4" s="50"/>
    </row>
    <row r="5" spans="1:11" ht="18">
      <c r="A5" s="147"/>
      <c r="B5" s="147"/>
      <c r="C5" s="147"/>
      <c r="D5" s="147"/>
      <c r="E5" s="49"/>
      <c r="F5" s="50"/>
      <c r="G5" s="50"/>
      <c r="H5" s="50"/>
      <c r="I5" s="50"/>
      <c r="J5" s="50"/>
      <c r="K5" s="50"/>
    </row>
    <row r="6" spans="1:11" ht="26.25" thickBot="1">
      <c r="A6" s="127" t="s">
        <v>125</v>
      </c>
      <c r="B6" s="147"/>
      <c r="C6" s="147"/>
      <c r="D6" s="147"/>
      <c r="E6" s="250"/>
      <c r="F6" s="251"/>
      <c r="G6" s="50"/>
      <c r="H6" s="50"/>
      <c r="I6" s="50"/>
      <c r="J6" s="50"/>
      <c r="K6" s="50"/>
    </row>
    <row r="7" spans="1:8" s="4" customFormat="1" ht="15.75" thickBot="1" thickTop="1">
      <c r="A7" s="647" t="s">
        <v>1</v>
      </c>
      <c r="B7" s="648" t="s">
        <v>57</v>
      </c>
      <c r="C7" s="594"/>
      <c r="D7" s="594"/>
      <c r="E7" s="252" t="s">
        <v>58</v>
      </c>
      <c r="F7" s="52" t="s">
        <v>59</v>
      </c>
      <c r="G7" s="9"/>
      <c r="H7" s="52"/>
    </row>
    <row r="8" spans="1:11" ht="15.75" thickBot="1" thickTop="1">
      <c r="A8" s="647"/>
      <c r="B8" s="242" t="s">
        <v>5</v>
      </c>
      <c r="C8" s="649" t="s">
        <v>60</v>
      </c>
      <c r="D8" s="649"/>
      <c r="E8" s="53" t="s">
        <v>61</v>
      </c>
      <c r="F8" s="53" t="s">
        <v>62</v>
      </c>
      <c r="G8" s="53"/>
      <c r="H8" s="54"/>
      <c r="J8" s="4"/>
      <c r="K8" s="4"/>
    </row>
    <row r="9" spans="1:9" ht="15.75" thickBot="1" thickTop="1">
      <c r="A9" s="647"/>
      <c r="B9" s="243" t="s">
        <v>11</v>
      </c>
      <c r="C9" s="649"/>
      <c r="D9" s="649"/>
      <c r="E9" s="253" t="s">
        <v>63</v>
      </c>
      <c r="F9" s="55" t="s">
        <v>64</v>
      </c>
      <c r="G9" s="55"/>
      <c r="H9" s="1"/>
      <c r="I9" s="1"/>
    </row>
    <row r="10" spans="1:8" s="17" customFormat="1" ht="17.25" thickBot="1" thickTop="1">
      <c r="A10" s="650" t="s">
        <v>65</v>
      </c>
      <c r="B10" s="150" t="s">
        <v>66</v>
      </c>
      <c r="C10" s="151">
        <v>180</v>
      </c>
      <c r="D10" s="152" t="s">
        <v>19</v>
      </c>
      <c r="E10" s="153"/>
      <c r="F10" s="159">
        <v>1400</v>
      </c>
      <c r="G10" s="58"/>
      <c r="H10" s="59"/>
    </row>
    <row r="11" spans="1:8" s="17" customFormat="1" ht="16.5" thickBot="1">
      <c r="A11" s="650"/>
      <c r="B11" s="244" t="s">
        <v>67</v>
      </c>
      <c r="C11" s="151">
        <v>9</v>
      </c>
      <c r="D11" s="152" t="s">
        <v>19</v>
      </c>
      <c r="E11" s="153"/>
      <c r="F11" s="159">
        <v>110</v>
      </c>
      <c r="G11" s="58"/>
      <c r="H11" s="59"/>
    </row>
    <row r="12" spans="1:9" s="17" customFormat="1" ht="17.25" thickBot="1" thickTop="1">
      <c r="A12" s="651" t="s">
        <v>68</v>
      </c>
      <c r="B12" s="245" t="s">
        <v>69</v>
      </c>
      <c r="C12" s="151">
        <v>180</v>
      </c>
      <c r="D12" s="152" t="s">
        <v>19</v>
      </c>
      <c r="E12" s="153"/>
      <c r="F12" s="159">
        <v>3300</v>
      </c>
      <c r="I12" s="59"/>
    </row>
    <row r="13" spans="1:9" s="17" customFormat="1" ht="17.25" thickBot="1" thickTop="1">
      <c r="A13" s="651"/>
      <c r="B13" s="246" t="s">
        <v>67</v>
      </c>
      <c r="C13" s="151">
        <v>17.5</v>
      </c>
      <c r="D13" s="152" t="s">
        <v>19</v>
      </c>
      <c r="E13" s="153"/>
      <c r="F13" s="159">
        <v>380</v>
      </c>
      <c r="G13" s="65"/>
      <c r="H13" s="65"/>
      <c r="I13" s="59"/>
    </row>
    <row r="14" spans="1:9" s="17" customFormat="1" ht="17.25" thickBot="1" thickTop="1">
      <c r="A14" s="651"/>
      <c r="B14" s="246" t="s">
        <v>67</v>
      </c>
      <c r="C14" s="151">
        <v>9</v>
      </c>
      <c r="D14" s="152" t="s">
        <v>19</v>
      </c>
      <c r="E14" s="153"/>
      <c r="F14" s="159">
        <v>180</v>
      </c>
      <c r="G14" s="65"/>
      <c r="H14" s="65"/>
      <c r="I14" s="59"/>
    </row>
    <row r="15" spans="1:9" s="17" customFormat="1" ht="17.25" thickBot="1" thickTop="1">
      <c r="A15" s="651"/>
      <c r="B15" s="247" t="s">
        <v>70</v>
      </c>
      <c r="C15" s="151">
        <v>0.8</v>
      </c>
      <c r="D15" s="152" t="s">
        <v>19</v>
      </c>
      <c r="E15" s="153"/>
      <c r="F15" s="159">
        <v>29</v>
      </c>
      <c r="G15" s="65"/>
      <c r="H15" s="65"/>
      <c r="I15" s="59"/>
    </row>
    <row r="16" spans="1:9" s="17" customFormat="1" ht="17.25" thickBot="1" thickTop="1">
      <c r="A16" s="196" t="s">
        <v>71</v>
      </c>
      <c r="B16" s="247" t="s">
        <v>66</v>
      </c>
      <c r="C16" s="151">
        <v>175</v>
      </c>
      <c r="D16" s="152" t="s">
        <v>19</v>
      </c>
      <c r="E16" s="153"/>
      <c r="F16" s="159">
        <v>3600</v>
      </c>
      <c r="G16" s="65"/>
      <c r="H16" s="65"/>
      <c r="I16" s="59"/>
    </row>
    <row r="17" spans="1:9" s="17" customFormat="1" ht="17.25" thickBot="1" thickTop="1">
      <c r="A17" s="70" t="s">
        <v>72</v>
      </c>
      <c r="B17" s="247" t="s">
        <v>73</v>
      </c>
      <c r="C17" s="151">
        <v>0.8</v>
      </c>
      <c r="D17" s="152" t="s">
        <v>19</v>
      </c>
      <c r="E17" s="153"/>
      <c r="F17" s="159">
        <v>65</v>
      </c>
      <c r="G17" s="65"/>
      <c r="H17" s="65"/>
      <c r="I17" s="58"/>
    </row>
    <row r="18" spans="1:9" s="17" customFormat="1" ht="17.25" thickBot="1" thickTop="1">
      <c r="A18" s="71" t="s">
        <v>74</v>
      </c>
      <c r="B18" s="67" t="s">
        <v>70</v>
      </c>
      <c r="C18" s="68">
        <v>0.8</v>
      </c>
      <c r="D18" s="69" t="s">
        <v>19</v>
      </c>
      <c r="E18" s="209"/>
      <c r="F18" s="223">
        <v>75</v>
      </c>
      <c r="G18" s="65"/>
      <c r="H18" s="65"/>
      <c r="I18" s="58"/>
    </row>
    <row r="19" spans="1:9" s="17" customFormat="1" ht="17.25" thickBot="1" thickTop="1">
      <c r="A19" s="646" t="s">
        <v>75</v>
      </c>
      <c r="B19" s="63" t="s">
        <v>67</v>
      </c>
      <c r="C19" s="64">
        <v>17.9</v>
      </c>
      <c r="D19" s="62" t="s">
        <v>19</v>
      </c>
      <c r="E19" s="208">
        <v>32960.89</v>
      </c>
      <c r="F19" s="224">
        <v>590</v>
      </c>
      <c r="G19" s="65"/>
      <c r="H19" s="270"/>
      <c r="I19" s="271"/>
    </row>
    <row r="20" spans="1:9" s="17" customFormat="1" ht="17.25" thickBot="1" thickTop="1">
      <c r="A20" s="646"/>
      <c r="B20" s="67" t="s">
        <v>70</v>
      </c>
      <c r="C20" s="68">
        <v>0.8</v>
      </c>
      <c r="D20" s="69" t="s">
        <v>19</v>
      </c>
      <c r="E20" s="209"/>
      <c r="F20" s="280">
        <v>38</v>
      </c>
      <c r="G20" s="281"/>
      <c r="H20" s="288"/>
      <c r="I20" s="299"/>
    </row>
    <row r="21" spans="1:9" s="17" customFormat="1" ht="17.25" thickBot="1" thickTop="1">
      <c r="A21" s="72" t="s">
        <v>76</v>
      </c>
      <c r="B21" s="67" t="s">
        <v>77</v>
      </c>
      <c r="C21" s="68">
        <v>17.5</v>
      </c>
      <c r="D21" s="69" t="s">
        <v>19</v>
      </c>
      <c r="E21" s="209">
        <v>16177.14</v>
      </c>
      <c r="F21" s="280">
        <v>420</v>
      </c>
      <c r="G21" s="282"/>
      <c r="H21" s="289"/>
      <c r="I21" s="260"/>
    </row>
    <row r="22" spans="1:9" s="17" customFormat="1" ht="17.25" thickBot="1" thickTop="1">
      <c r="A22" s="202" t="s">
        <v>78</v>
      </c>
      <c r="B22" s="232" t="s">
        <v>66</v>
      </c>
      <c r="C22" s="73">
        <v>180</v>
      </c>
      <c r="D22" s="74" t="s">
        <v>19</v>
      </c>
      <c r="E22" s="210"/>
      <c r="F22" s="225"/>
      <c r="G22" s="263"/>
      <c r="H22" s="256"/>
      <c r="I22" s="300"/>
    </row>
    <row r="23" spans="1:9" s="17" customFormat="1" ht="17.25" thickBot="1" thickTop="1">
      <c r="A23" s="202" t="s">
        <v>79</v>
      </c>
      <c r="B23" s="232" t="s">
        <v>67</v>
      </c>
      <c r="C23" s="73">
        <v>16.5</v>
      </c>
      <c r="D23" s="74" t="s">
        <v>19</v>
      </c>
      <c r="E23" s="210"/>
      <c r="F23" s="225">
        <v>400</v>
      </c>
      <c r="G23" s="263"/>
      <c r="H23" s="256"/>
      <c r="I23" s="300"/>
    </row>
    <row r="24" spans="1:9" s="17" customFormat="1" ht="17.25" thickBot="1" thickTop="1">
      <c r="A24" s="641" t="s">
        <v>80</v>
      </c>
      <c r="B24" s="233" t="s">
        <v>18</v>
      </c>
      <c r="C24" s="75">
        <v>190</v>
      </c>
      <c r="D24" s="57" t="s">
        <v>19</v>
      </c>
      <c r="E24" s="211">
        <v>7800</v>
      </c>
      <c r="F24" s="219">
        <f>E24*0.19</f>
        <v>1482</v>
      </c>
      <c r="G24" s="264"/>
      <c r="H24" s="256"/>
      <c r="I24" s="301"/>
    </row>
    <row r="25" spans="1:9" s="17" customFormat="1" ht="17.25" thickBot="1" thickTop="1">
      <c r="A25" s="641"/>
      <c r="B25" s="234" t="s">
        <v>67</v>
      </c>
      <c r="C25" s="76">
        <v>10</v>
      </c>
      <c r="D25" s="66" t="s">
        <v>19</v>
      </c>
      <c r="E25" s="208"/>
      <c r="F25" s="222">
        <v>150</v>
      </c>
      <c r="G25" s="263"/>
      <c r="H25" s="256"/>
      <c r="I25" s="302"/>
    </row>
    <row r="26" spans="1:9" s="17" customFormat="1" ht="17.25" thickBot="1" thickTop="1">
      <c r="A26" s="641"/>
      <c r="B26" s="234" t="s">
        <v>70</v>
      </c>
      <c r="C26" s="77">
        <v>0.8</v>
      </c>
      <c r="D26" s="78" t="s">
        <v>19</v>
      </c>
      <c r="E26" s="212"/>
      <c r="F26" s="222">
        <v>23.04</v>
      </c>
      <c r="G26" s="263"/>
      <c r="H26" s="256"/>
      <c r="I26" s="302"/>
    </row>
    <row r="27" spans="1:9" s="17" customFormat="1" ht="17.25" thickBot="1" thickTop="1">
      <c r="A27" s="642" t="s">
        <v>81</v>
      </c>
      <c r="B27" s="235" t="s">
        <v>69</v>
      </c>
      <c r="C27" s="80">
        <v>170</v>
      </c>
      <c r="D27" s="62" t="s">
        <v>19</v>
      </c>
      <c r="E27" s="213">
        <v>11600</v>
      </c>
      <c r="F27" s="221">
        <v>2000</v>
      </c>
      <c r="G27" s="264"/>
      <c r="H27" s="257"/>
      <c r="I27" s="303"/>
    </row>
    <row r="28" spans="1:9" s="17" customFormat="1" ht="17.25" thickBot="1" thickTop="1">
      <c r="A28" s="642"/>
      <c r="B28" s="235" t="s">
        <v>77</v>
      </c>
      <c r="C28" s="80">
        <v>17</v>
      </c>
      <c r="D28" s="62" t="s">
        <v>19</v>
      </c>
      <c r="E28" s="213"/>
      <c r="F28" s="221">
        <v>400</v>
      </c>
      <c r="G28" s="264"/>
      <c r="H28" s="257"/>
      <c r="I28" s="303"/>
    </row>
    <row r="29" spans="1:9" s="17" customFormat="1" ht="17.25" thickBot="1" thickTop="1">
      <c r="A29" s="642"/>
      <c r="B29" s="232" t="s">
        <v>67</v>
      </c>
      <c r="C29" s="60">
        <v>10</v>
      </c>
      <c r="D29" s="69" t="s">
        <v>19</v>
      </c>
      <c r="E29" s="207">
        <v>20000</v>
      </c>
      <c r="F29" s="220">
        <v>180</v>
      </c>
      <c r="G29" s="264"/>
      <c r="H29" s="257"/>
      <c r="I29" s="303"/>
    </row>
    <row r="30" spans="1:9" s="17" customFormat="1" ht="17.25" thickBot="1" thickTop="1">
      <c r="A30" s="203" t="s">
        <v>82</v>
      </c>
      <c r="B30" s="236" t="s">
        <v>69</v>
      </c>
      <c r="C30" s="73">
        <v>185</v>
      </c>
      <c r="D30" s="74" t="s">
        <v>19</v>
      </c>
      <c r="E30" s="210">
        <f>F30/0.185</f>
        <v>13272.972972972973</v>
      </c>
      <c r="F30" s="225">
        <v>2455.5</v>
      </c>
      <c r="G30" s="264"/>
      <c r="H30" s="257"/>
      <c r="I30" s="300"/>
    </row>
    <row r="31" spans="1:9" s="17" customFormat="1" ht="17.25" thickBot="1" thickTop="1">
      <c r="A31" s="204" t="s">
        <v>83</v>
      </c>
      <c r="B31" s="237" t="s">
        <v>84</v>
      </c>
      <c r="C31" s="80">
        <v>18</v>
      </c>
      <c r="D31" s="62" t="s">
        <v>19</v>
      </c>
      <c r="E31" s="213"/>
      <c r="F31" s="224">
        <v>570</v>
      </c>
      <c r="G31" s="264"/>
      <c r="H31" s="257"/>
      <c r="I31" s="300"/>
    </row>
    <row r="32" spans="1:9" s="17" customFormat="1" ht="16.5" thickBot="1">
      <c r="A32" s="205"/>
      <c r="B32" s="238" t="s">
        <v>85</v>
      </c>
      <c r="C32" s="56">
        <v>0.68</v>
      </c>
      <c r="D32" s="273" t="s">
        <v>19</v>
      </c>
      <c r="E32" s="275"/>
      <c r="F32" s="219">
        <v>20</v>
      </c>
      <c r="G32" s="264"/>
      <c r="H32" s="257"/>
      <c r="I32" s="302"/>
    </row>
    <row r="33" spans="1:9" s="17" customFormat="1" ht="17.25" thickBot="1" thickTop="1">
      <c r="A33" s="206" t="s">
        <v>86</v>
      </c>
      <c r="B33" s="236" t="s">
        <v>67</v>
      </c>
      <c r="C33" s="254" t="s">
        <v>105</v>
      </c>
      <c r="D33" s="274" t="s">
        <v>19</v>
      </c>
      <c r="E33" s="276">
        <v>30000</v>
      </c>
      <c r="F33" s="255">
        <v>540</v>
      </c>
      <c r="G33" s="269"/>
      <c r="H33" s="290"/>
      <c r="I33" s="304"/>
    </row>
    <row r="34" spans="1:9" s="17" customFormat="1" ht="17.25" thickBot="1" thickTop="1">
      <c r="A34" s="195" t="s">
        <v>87</v>
      </c>
      <c r="B34" s="85" t="s">
        <v>85</v>
      </c>
      <c r="C34" s="73">
        <v>0.8</v>
      </c>
      <c r="D34" s="74" t="s">
        <v>19</v>
      </c>
      <c r="E34" s="217"/>
      <c r="F34" s="225">
        <v>30</v>
      </c>
      <c r="G34" s="262"/>
      <c r="H34" s="279"/>
      <c r="I34" s="305"/>
    </row>
    <row r="35" spans="1:9" s="17" customFormat="1" ht="17.25" thickBot="1" thickTop="1">
      <c r="A35" s="643" t="s">
        <v>88</v>
      </c>
      <c r="B35" s="85" t="s">
        <v>77</v>
      </c>
      <c r="C35" s="73">
        <v>18</v>
      </c>
      <c r="D35" s="74" t="s">
        <v>19</v>
      </c>
      <c r="E35" s="214"/>
      <c r="F35" s="225">
        <v>900</v>
      </c>
      <c r="G35" s="262"/>
      <c r="H35" s="291"/>
      <c r="I35" s="306"/>
    </row>
    <row r="36" spans="1:9" s="17" customFormat="1" ht="17.25" thickBot="1" thickTop="1">
      <c r="A36" s="643"/>
      <c r="B36" s="79" t="s">
        <v>73</v>
      </c>
      <c r="C36" s="61">
        <v>0.8</v>
      </c>
      <c r="D36" s="86" t="s">
        <v>19</v>
      </c>
      <c r="E36" s="215"/>
      <c r="F36" s="221">
        <v>70</v>
      </c>
      <c r="G36" s="262"/>
      <c r="H36" s="291"/>
      <c r="I36" s="306"/>
    </row>
    <row r="37" spans="1:9" s="17" customFormat="1" ht="16.5" thickTop="1">
      <c r="A37" s="82" t="s">
        <v>89</v>
      </c>
      <c r="B37" s="83" t="s">
        <v>67</v>
      </c>
      <c r="C37" s="80">
        <v>5</v>
      </c>
      <c r="D37" s="62" t="s">
        <v>19</v>
      </c>
      <c r="E37" s="216"/>
      <c r="F37" s="224">
        <v>1000</v>
      </c>
      <c r="G37" s="262"/>
      <c r="I37" s="261"/>
    </row>
    <row r="38" spans="1:9" s="17" customFormat="1" ht="16.5" thickBot="1">
      <c r="A38" s="84"/>
      <c r="B38" s="85" t="s">
        <v>85</v>
      </c>
      <c r="C38" s="68">
        <v>0.8</v>
      </c>
      <c r="D38" s="69" t="s">
        <v>19</v>
      </c>
      <c r="E38" s="217"/>
      <c r="F38" s="223">
        <v>350</v>
      </c>
      <c r="G38" s="262"/>
      <c r="I38" s="261"/>
    </row>
    <row r="39" spans="1:9" s="17" customFormat="1" ht="19.5" thickBot="1" thickTop="1">
      <c r="A39" s="87" t="s">
        <v>90</v>
      </c>
      <c r="B39" s="81" t="s">
        <v>85</v>
      </c>
      <c r="C39" s="73">
        <v>0.8</v>
      </c>
      <c r="D39" s="74" t="s">
        <v>19</v>
      </c>
      <c r="E39" s="214"/>
      <c r="F39" s="225">
        <v>390</v>
      </c>
      <c r="G39" s="88"/>
      <c r="H39" s="88"/>
      <c r="I39" s="261"/>
    </row>
    <row r="40" spans="1:9" s="17" customFormat="1" ht="19.5" thickBot="1" thickTop="1">
      <c r="A40" s="87" t="s">
        <v>91</v>
      </c>
      <c r="B40" s="81" t="s">
        <v>92</v>
      </c>
      <c r="C40" s="73">
        <v>170</v>
      </c>
      <c r="D40" s="74" t="s">
        <v>93</v>
      </c>
      <c r="E40" s="214"/>
      <c r="F40" s="225">
        <v>25</v>
      </c>
      <c r="G40" s="88"/>
      <c r="H40" s="88"/>
      <c r="I40" s="261"/>
    </row>
    <row r="41" spans="1:9" s="17" customFormat="1" ht="19.5" thickBot="1" thickTop="1">
      <c r="A41" s="87" t="s">
        <v>94</v>
      </c>
      <c r="B41" s="81" t="s">
        <v>92</v>
      </c>
      <c r="C41" s="73">
        <v>283</v>
      </c>
      <c r="D41" s="74" t="s">
        <v>95</v>
      </c>
      <c r="E41" s="214"/>
      <c r="F41" s="225">
        <v>50</v>
      </c>
      <c r="G41" s="88"/>
      <c r="H41" s="88"/>
      <c r="I41" s="261"/>
    </row>
    <row r="42" spans="1:9" s="17" customFormat="1" ht="19.5" thickBot="1" thickTop="1">
      <c r="A42" s="87" t="s">
        <v>96</v>
      </c>
      <c r="B42" s="81" t="s">
        <v>92</v>
      </c>
      <c r="C42" s="73">
        <v>320</v>
      </c>
      <c r="D42" s="74" t="s">
        <v>97</v>
      </c>
      <c r="E42" s="214"/>
      <c r="F42" s="225">
        <v>32</v>
      </c>
      <c r="G42" s="88"/>
      <c r="H42" s="88"/>
      <c r="I42" s="307"/>
    </row>
    <row r="43" spans="1:9" s="17" customFormat="1" ht="19.5" thickBot="1" thickTop="1">
      <c r="A43" s="87" t="s">
        <v>98</v>
      </c>
      <c r="B43" s="81" t="s">
        <v>92</v>
      </c>
      <c r="C43" s="73">
        <v>150</v>
      </c>
      <c r="D43" s="74" t="s">
        <v>97</v>
      </c>
      <c r="E43" s="214"/>
      <c r="F43" s="225">
        <v>15</v>
      </c>
      <c r="G43" s="88"/>
      <c r="H43" s="88"/>
      <c r="I43" s="261"/>
    </row>
    <row r="44" spans="1:9" s="17" customFormat="1" ht="17.25" thickBot="1" thickTop="1">
      <c r="A44" s="87" t="s">
        <v>99</v>
      </c>
      <c r="B44" s="81" t="s">
        <v>92</v>
      </c>
      <c r="C44" s="73">
        <v>400</v>
      </c>
      <c r="D44" s="74" t="s">
        <v>93</v>
      </c>
      <c r="E44" s="214"/>
      <c r="F44" s="225">
        <v>51.6</v>
      </c>
      <c r="G44" s="4"/>
      <c r="H44" s="4"/>
      <c r="I44" s="261"/>
    </row>
    <row r="45" spans="1:9" s="17" customFormat="1" ht="17.25" thickBot="1" thickTop="1">
      <c r="A45" s="87" t="s">
        <v>100</v>
      </c>
      <c r="B45" s="81" t="s">
        <v>67</v>
      </c>
      <c r="C45" s="73">
        <v>16</v>
      </c>
      <c r="D45" s="74" t="s">
        <v>19</v>
      </c>
      <c r="E45" s="278"/>
      <c r="F45" s="225">
        <v>375</v>
      </c>
      <c r="G45" s="4"/>
      <c r="H45" s="4"/>
      <c r="I45" s="308"/>
    </row>
    <row r="46" spans="1:9" s="17" customFormat="1" ht="16.5" thickTop="1">
      <c r="A46" s="149"/>
      <c r="B46" s="150"/>
      <c r="C46" s="151"/>
      <c r="D46" s="152"/>
      <c r="E46" s="198"/>
      <c r="F46" s="159"/>
      <c r="G46" s="4"/>
      <c r="H46" s="4"/>
      <c r="I46" s="261"/>
    </row>
    <row r="47" spans="1:10" ht="26.25" thickBot="1">
      <c r="A47" s="127" t="s">
        <v>101</v>
      </c>
      <c r="B47" s="148"/>
      <c r="C47" s="148"/>
      <c r="D47" s="148"/>
      <c r="E47" s="148"/>
      <c r="F47" s="148"/>
      <c r="G47" s="148"/>
      <c r="H47" s="148"/>
      <c r="I47" s="309"/>
      <c r="J47" s="148"/>
    </row>
    <row r="48" spans="1:10" ht="15.75" thickBot="1">
      <c r="A48" s="644" t="s">
        <v>1</v>
      </c>
      <c r="B48" s="645" t="s">
        <v>57</v>
      </c>
      <c r="C48" s="645"/>
      <c r="D48" s="645"/>
      <c r="E48" s="640" t="s">
        <v>102</v>
      </c>
      <c r="F48" s="635"/>
      <c r="G48" s="635" t="s">
        <v>103</v>
      </c>
      <c r="H48" s="636"/>
      <c r="I48" s="261"/>
      <c r="J48" s="17"/>
    </row>
    <row r="49" spans="1:9" ht="14.25" thickBot="1" thickTop="1">
      <c r="A49" s="644"/>
      <c r="B49" s="637" t="s">
        <v>5</v>
      </c>
      <c r="C49" s="599" t="s">
        <v>60</v>
      </c>
      <c r="D49" s="599"/>
      <c r="E49" s="638" t="s">
        <v>7</v>
      </c>
      <c r="F49" s="612" t="s">
        <v>8</v>
      </c>
      <c r="G49" s="639" t="s">
        <v>9</v>
      </c>
      <c r="H49" s="602" t="s">
        <v>10</v>
      </c>
      <c r="I49" s="632"/>
    </row>
    <row r="50" spans="1:9" s="37" customFormat="1" ht="14.25" thickBot="1" thickTop="1">
      <c r="A50" s="644"/>
      <c r="B50" s="637"/>
      <c r="C50" s="599"/>
      <c r="D50" s="599"/>
      <c r="E50" s="638"/>
      <c r="F50" s="612"/>
      <c r="G50" s="639"/>
      <c r="H50" s="602"/>
      <c r="I50" s="632"/>
    </row>
    <row r="51" spans="1:15" ht="17.25" thickBot="1" thickTop="1">
      <c r="A51" s="89" t="s">
        <v>104</v>
      </c>
      <c r="B51" s="90" t="s">
        <v>105</v>
      </c>
      <c r="C51" s="91">
        <v>30</v>
      </c>
      <c r="D51" s="92" t="s">
        <v>14</v>
      </c>
      <c r="E51" s="199"/>
      <c r="F51" s="160">
        <v>15</v>
      </c>
      <c r="G51" s="161">
        <v>450</v>
      </c>
      <c r="H51" s="292">
        <v>485</v>
      </c>
      <c r="I51" s="261"/>
      <c r="O51" s="17"/>
    </row>
    <row r="52" spans="1:9" ht="16.5" thickBot="1">
      <c r="A52" s="93" t="s">
        <v>106</v>
      </c>
      <c r="B52" s="94" t="s">
        <v>69</v>
      </c>
      <c r="C52" s="95">
        <v>180</v>
      </c>
      <c r="D52" s="92" t="s">
        <v>19</v>
      </c>
      <c r="E52" s="200">
        <v>12222.22</v>
      </c>
      <c r="F52" s="160">
        <v>11</v>
      </c>
      <c r="G52" s="161">
        <v>2200</v>
      </c>
      <c r="H52" s="292">
        <v>2320</v>
      </c>
      <c r="I52" s="261"/>
    </row>
    <row r="53" spans="1:9" ht="16.5" thickBot="1">
      <c r="A53" s="96" t="s">
        <v>107</v>
      </c>
      <c r="B53" s="97" t="s">
        <v>13</v>
      </c>
      <c r="C53" s="95">
        <v>10</v>
      </c>
      <c r="D53" s="92" t="s">
        <v>14</v>
      </c>
      <c r="E53" s="200"/>
      <c r="F53" s="160">
        <v>22</v>
      </c>
      <c r="G53" s="161"/>
      <c r="H53" s="292">
        <v>235</v>
      </c>
      <c r="I53" s="261"/>
    </row>
    <row r="54" spans="1:9" ht="16.5" thickBot="1">
      <c r="A54" s="96" t="s">
        <v>108</v>
      </c>
      <c r="B54" s="97" t="s">
        <v>13</v>
      </c>
      <c r="C54" s="95">
        <v>10</v>
      </c>
      <c r="D54" s="92" t="s">
        <v>14</v>
      </c>
      <c r="E54" s="200"/>
      <c r="F54" s="160">
        <v>25</v>
      </c>
      <c r="G54" s="161"/>
      <c r="H54" s="292">
        <v>350</v>
      </c>
      <c r="I54" s="261"/>
    </row>
    <row r="55" spans="1:9" ht="16.5" thickBot="1">
      <c r="A55" s="93" t="s">
        <v>109</v>
      </c>
      <c r="B55" s="94" t="s">
        <v>69</v>
      </c>
      <c r="C55" s="98">
        <v>140</v>
      </c>
      <c r="D55" s="92" t="s">
        <v>19</v>
      </c>
      <c r="E55" s="200"/>
      <c r="F55" s="160">
        <v>13</v>
      </c>
      <c r="G55" s="161">
        <v>2600</v>
      </c>
      <c r="H55" s="292">
        <f>G55+120</f>
        <v>2720</v>
      </c>
      <c r="I55" s="261"/>
    </row>
    <row r="56" spans="1:9" ht="16.5" thickBot="1">
      <c r="A56" s="93" t="s">
        <v>110</v>
      </c>
      <c r="B56" s="94" t="s">
        <v>69</v>
      </c>
      <c r="C56" s="98">
        <v>160</v>
      </c>
      <c r="D56" s="92" t="s">
        <v>19</v>
      </c>
      <c r="E56" s="200">
        <v>9660</v>
      </c>
      <c r="F56" s="160">
        <f>SUM(G56/200)</f>
        <v>7.728</v>
      </c>
      <c r="G56" s="161">
        <f>SUM(E56*C56/1000)</f>
        <v>1545.6</v>
      </c>
      <c r="H56" s="292">
        <f>G56+120</f>
        <v>1665.6</v>
      </c>
      <c r="I56" s="261"/>
    </row>
    <row r="57" spans="1:9" ht="16.5" thickBot="1">
      <c r="A57" s="99" t="s">
        <v>111</v>
      </c>
      <c r="B57" s="94" t="s">
        <v>69</v>
      </c>
      <c r="C57" s="98">
        <v>180</v>
      </c>
      <c r="D57" s="92" t="s">
        <v>19</v>
      </c>
      <c r="E57" s="200">
        <v>10180</v>
      </c>
      <c r="F57" s="160">
        <f>SUM(G57/200)</f>
        <v>9.162</v>
      </c>
      <c r="G57" s="161">
        <f>SUM(E57*C57/1000)</f>
        <v>1832.4</v>
      </c>
      <c r="H57" s="292">
        <f>G57+120</f>
        <v>1952.4</v>
      </c>
      <c r="I57" s="261"/>
    </row>
    <row r="58" spans="1:9" ht="16.5" thickBot="1">
      <c r="A58" s="100" t="s">
        <v>112</v>
      </c>
      <c r="B58" s="94" t="s">
        <v>113</v>
      </c>
      <c r="C58" s="98">
        <v>200</v>
      </c>
      <c r="D58" s="92" t="s">
        <v>14</v>
      </c>
      <c r="E58" s="162"/>
      <c r="F58" s="163">
        <v>11</v>
      </c>
      <c r="G58" s="164">
        <f>C58*F58</f>
        <v>2200</v>
      </c>
      <c r="H58" s="292">
        <f>G58+120</f>
        <v>2320</v>
      </c>
      <c r="I58" s="261"/>
    </row>
    <row r="59" spans="1:9" ht="16.5" thickBot="1">
      <c r="A59" s="101" t="s">
        <v>114</v>
      </c>
      <c r="B59" s="102" t="s">
        <v>113</v>
      </c>
      <c r="C59" s="103">
        <v>200</v>
      </c>
      <c r="D59" s="92" t="s">
        <v>14</v>
      </c>
      <c r="E59" s="174"/>
      <c r="F59" s="165">
        <v>8</v>
      </c>
      <c r="G59" s="166">
        <f>C59*F59</f>
        <v>1600</v>
      </c>
      <c r="H59" s="292">
        <f>G59+120</f>
        <v>1720</v>
      </c>
      <c r="I59" s="261"/>
    </row>
    <row r="60" spans="1:9" ht="16.5" thickBot="1">
      <c r="A60" s="104" t="s">
        <v>115</v>
      </c>
      <c r="B60" s="105" t="s">
        <v>13</v>
      </c>
      <c r="C60" s="106">
        <v>5</v>
      </c>
      <c r="D60" s="107" t="s">
        <v>19</v>
      </c>
      <c r="E60" s="201"/>
      <c r="F60" s="168"/>
      <c r="G60" s="169"/>
      <c r="H60" s="293">
        <v>150</v>
      </c>
      <c r="I60" s="307"/>
    </row>
    <row r="61" spans="1:9" ht="15.75" thickBot="1">
      <c r="A61" s="633" t="s">
        <v>116</v>
      </c>
      <c r="B61" s="105" t="s">
        <v>13</v>
      </c>
      <c r="C61" s="106">
        <v>10</v>
      </c>
      <c r="D61" s="108" t="s">
        <v>19</v>
      </c>
      <c r="E61" s="167"/>
      <c r="F61" s="168"/>
      <c r="G61" s="169"/>
      <c r="H61" s="171">
        <v>120</v>
      </c>
      <c r="I61" s="1"/>
    </row>
    <row r="62" spans="1:10" ht="15.75" thickBot="1">
      <c r="A62" s="633"/>
      <c r="B62" s="102" t="s">
        <v>113</v>
      </c>
      <c r="C62" s="106">
        <v>227</v>
      </c>
      <c r="D62" s="107" t="s">
        <v>19</v>
      </c>
      <c r="E62" s="172">
        <v>7916.66</v>
      </c>
      <c r="F62" s="173">
        <v>9</v>
      </c>
      <c r="G62" s="169">
        <v>1800</v>
      </c>
      <c r="H62" s="170">
        <f>G62+120</f>
        <v>1920</v>
      </c>
      <c r="I62" s="1"/>
      <c r="J62" s="17"/>
    </row>
    <row r="63" spans="1:9" ht="15.75" thickBot="1">
      <c r="A63" s="634" t="s">
        <v>117</v>
      </c>
      <c r="B63" s="102" t="s">
        <v>113</v>
      </c>
      <c r="C63" s="103">
        <v>200</v>
      </c>
      <c r="D63" s="109" t="s">
        <v>14</v>
      </c>
      <c r="E63" s="174"/>
      <c r="F63" s="175"/>
      <c r="G63" s="176"/>
      <c r="H63" s="177">
        <v>120</v>
      </c>
      <c r="I63" s="1"/>
    </row>
    <row r="64" spans="1:9" ht="15.75" thickBot="1">
      <c r="A64" s="634"/>
      <c r="B64" s="97" t="s">
        <v>113</v>
      </c>
      <c r="C64" s="110">
        <v>50</v>
      </c>
      <c r="D64" s="111" t="s">
        <v>14</v>
      </c>
      <c r="E64" s="178"/>
      <c r="F64" s="179"/>
      <c r="G64" s="180"/>
      <c r="H64" s="181">
        <v>75</v>
      </c>
      <c r="I64" s="1"/>
    </row>
    <row r="65" spans="1:9" ht="16.5" thickBot="1">
      <c r="A65" s="194" t="s">
        <v>118</v>
      </c>
      <c r="B65" s="94"/>
      <c r="C65" s="98"/>
      <c r="D65" s="112" t="s">
        <v>119</v>
      </c>
      <c r="E65" s="162"/>
      <c r="F65" s="182"/>
      <c r="G65" s="183"/>
      <c r="H65" s="184">
        <v>90</v>
      </c>
      <c r="I65" s="1"/>
    </row>
    <row r="66" spans="1:9" ht="16.5" thickBot="1">
      <c r="A66" s="113" t="s">
        <v>120</v>
      </c>
      <c r="B66" s="114" t="s">
        <v>121</v>
      </c>
      <c r="C66" s="106"/>
      <c r="D66" s="115" t="s">
        <v>119</v>
      </c>
      <c r="E66" s="185"/>
      <c r="F66" s="186"/>
      <c r="G66" s="169"/>
      <c r="H66" s="187">
        <v>180</v>
      </c>
      <c r="I66" s="116"/>
    </row>
    <row r="67" spans="1:10" ht="17.25" thickBot="1" thickTop="1">
      <c r="A67" s="113" t="s">
        <v>122</v>
      </c>
      <c r="B67" s="117"/>
      <c r="C67" s="192"/>
      <c r="D67" s="193" t="s">
        <v>119</v>
      </c>
      <c r="E67" s="188"/>
      <c r="F67" s="189"/>
      <c r="G67" s="190"/>
      <c r="H67" s="191">
        <v>230</v>
      </c>
      <c r="I67" s="51"/>
      <c r="J67" s="17"/>
    </row>
    <row r="68" spans="1:10" ht="21" thickTop="1">
      <c r="A68" s="118"/>
      <c r="B68" s="119"/>
      <c r="C68" s="120"/>
      <c r="D68" s="120"/>
      <c r="E68" s="120"/>
      <c r="F68" s="121"/>
      <c r="G68" s="122"/>
      <c r="J68" s="123"/>
    </row>
    <row r="69" spans="1:10" ht="20.25">
      <c r="A69" s="124"/>
      <c r="B69" s="119"/>
      <c r="C69" s="120"/>
      <c r="D69" s="120"/>
      <c r="E69" s="120"/>
      <c r="F69" s="121"/>
      <c r="G69" s="597">
        <v>40526</v>
      </c>
      <c r="H69" s="597"/>
      <c r="I69" s="123"/>
      <c r="J69" s="123"/>
    </row>
    <row r="70" spans="1:11" ht="15.75">
      <c r="A70" s="17"/>
      <c r="B70" s="17"/>
      <c r="C70" s="17"/>
      <c r="D70" s="17"/>
      <c r="E70" s="17"/>
      <c r="F70" s="9"/>
      <c r="G70" s="29"/>
      <c r="H70" s="9"/>
      <c r="I70" s="17"/>
      <c r="J70" s="17"/>
      <c r="K70" s="17"/>
    </row>
    <row r="71" spans="1:10" ht="18">
      <c r="A71" s="17"/>
      <c r="B71" s="17"/>
      <c r="C71" s="17"/>
      <c r="D71" s="17"/>
      <c r="E71" s="17"/>
      <c r="F71" s="9"/>
      <c r="G71" s="29"/>
      <c r="H71" s="9"/>
      <c r="I71" s="9"/>
      <c r="J71" s="125"/>
    </row>
    <row r="72" spans="1:9" ht="15.75">
      <c r="A72" s="17"/>
      <c r="B72" s="17"/>
      <c r="C72" s="17"/>
      <c r="D72" s="17"/>
      <c r="E72" s="17"/>
      <c r="F72" s="9"/>
      <c r="G72" s="29"/>
      <c r="H72" s="9"/>
      <c r="I72" s="1"/>
    </row>
    <row r="73" ht="18">
      <c r="I73" s="126"/>
    </row>
    <row r="111" ht="16.5" customHeight="1"/>
    <row r="112" spans="10:17" ht="16.5" customHeight="1">
      <c r="J112" s="17"/>
      <c r="Q112" s="17"/>
    </row>
    <row r="113" spans="1:9" s="17" customFormat="1" ht="12.75">
      <c r="A113" s="1"/>
      <c r="B113" s="1"/>
      <c r="C113" s="1"/>
      <c r="D113" s="1"/>
      <c r="E113" s="1"/>
      <c r="F113" s="4"/>
      <c r="G113" s="4"/>
      <c r="H113" s="4"/>
      <c r="I113" s="4"/>
    </row>
    <row r="114" spans="1:17" s="17" customFormat="1" ht="12.75">
      <c r="A114" s="1"/>
      <c r="B114" s="1"/>
      <c r="C114" s="1"/>
      <c r="D114" s="1"/>
      <c r="E114" s="1"/>
      <c r="F114" s="4"/>
      <c r="G114" s="4"/>
      <c r="H114" s="4"/>
      <c r="I114" s="4"/>
      <c r="J114" s="1"/>
      <c r="Q114" s="1"/>
    </row>
  </sheetData>
  <sheetProtection/>
  <mergeCells count="23">
    <mergeCell ref="A19:A20"/>
    <mergeCell ref="A7:A9"/>
    <mergeCell ref="B7:D7"/>
    <mergeCell ref="C8:D9"/>
    <mergeCell ref="A10:A11"/>
    <mergeCell ref="A12:A15"/>
    <mergeCell ref="H49:H50"/>
    <mergeCell ref="E48:F48"/>
    <mergeCell ref="A24:A26"/>
    <mergeCell ref="A27:A29"/>
    <mergeCell ref="A35:A36"/>
    <mergeCell ref="A48:A50"/>
    <mergeCell ref="B48:D48"/>
    <mergeCell ref="I49:I50"/>
    <mergeCell ref="A61:A62"/>
    <mergeCell ref="A63:A64"/>
    <mergeCell ref="G69:H69"/>
    <mergeCell ref="G48:H48"/>
    <mergeCell ref="B49:B50"/>
    <mergeCell ref="C49:D50"/>
    <mergeCell ref="E49:E50"/>
    <mergeCell ref="F49:F50"/>
    <mergeCell ref="G49:G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Полынько А.В.</dc:creator>
  <cp:keywords/>
  <dc:description>прайс на правильном бланке</dc:description>
  <cp:lastModifiedBy>Diachenko</cp:lastModifiedBy>
  <cp:lastPrinted>2014-08-13T13:14:01Z</cp:lastPrinted>
  <dcterms:created xsi:type="dcterms:W3CDTF">2010-12-15T19:12:04Z</dcterms:created>
  <dcterms:modified xsi:type="dcterms:W3CDTF">2014-09-22T12:27:08Z</dcterms:modified>
  <cp:category/>
  <cp:version/>
  <cp:contentType/>
  <cp:contentStatus/>
</cp:coreProperties>
</file>