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452" activeTab="1"/>
  </bookViews>
  <sheets>
    <sheet name="Детекторы" sheetId="1" r:id="rId1"/>
    <sheet name="ДСМ МСМ" sheetId="2" r:id="rId2"/>
    <sheet name="расходные" sheetId="3" r:id="rId3"/>
    <sheet name="ДОРС" sheetId="4" r:id="rId4"/>
    <sheet name="Шредеры" sheetId="5" r:id="rId5"/>
  </sheets>
  <definedNames>
    <definedName name="Excel_BuiltIn_Print_Area_4">#REF!</definedName>
    <definedName name="Excel_BuiltIn_Print_Area_4_1">'Шредеры'!$A$1:$S$47</definedName>
    <definedName name="Excel_BuiltIn_Print_Area_5">#REF!</definedName>
    <definedName name="Excel_BuiltIn_Print_Area_5_1">#REF!</definedName>
    <definedName name="_xlnm.Print_Area" localSheetId="0">'Детекторы'!$A$1:$D$94</definedName>
    <definedName name="_xlnm.Print_Area" localSheetId="1">'ДСМ МСМ'!$A$1:$D$52</definedName>
    <definedName name="_xlnm.Print_Area" localSheetId="2">'расходные'!$A$1:$C$88</definedName>
    <definedName name="_xlnm.Print_Area" localSheetId="4">'Шредеры'!$A$1:$R$47</definedName>
  </definedNames>
  <calcPr fullCalcOnLoad="1"/>
</workbook>
</file>

<file path=xl/sharedStrings.xml><?xml version="1.0" encoding="utf-8"?>
<sst xmlns="http://schemas.openxmlformats.org/spreadsheetml/2006/main" count="778" uniqueCount="564">
  <si>
    <r>
      <t xml:space="preserve">тел./факс (0562) 32-03-73 ;  31-85-13                        E-mail :  </t>
    </r>
    <r>
      <rPr>
        <b/>
        <sz val="10"/>
        <rFont val="Verdana"/>
        <family val="2"/>
      </rPr>
      <t>uni@email.dp.ua</t>
    </r>
  </si>
  <si>
    <r>
      <t xml:space="preserve"> </t>
    </r>
    <r>
      <rPr>
        <b/>
        <sz val="10"/>
        <rFont val="Arial"/>
        <family val="2"/>
      </rPr>
      <t xml:space="preserve">                           ДЕТЕКТОРЫ ПОДЛИННОСТИ ВАЛЮТ</t>
    </r>
  </si>
  <si>
    <r>
      <t xml:space="preserve">2 режима (УФ 9 Вт </t>
    </r>
    <r>
      <rPr>
        <b/>
        <sz val="8"/>
        <color indexed="8"/>
        <rFont val="Arial"/>
        <family val="2"/>
      </rPr>
      <t>PHILIPS</t>
    </r>
    <r>
      <rPr>
        <sz val="8"/>
        <rFont val="Arial Cyr"/>
        <family val="2"/>
      </rPr>
      <t xml:space="preserve"> , ИК-контроль), встроенные в корпус видеокамера и ЖК-монитор 7". Предусмотрен одновременный ИК+УФ контроль. Работа с пачкой. Компактный корпус.</t>
    </r>
  </si>
  <si>
    <r>
      <t xml:space="preserve">Деко-260 </t>
    </r>
    <r>
      <rPr>
        <sz val="8"/>
        <color indexed="12"/>
        <rFont val="Arial"/>
        <family val="2"/>
      </rPr>
      <t>(с видеомонитором)</t>
    </r>
  </si>
  <si>
    <r>
      <t xml:space="preserve">ООО Компания "УНИСЕРВИС"                                 </t>
    </r>
    <r>
      <rPr>
        <b/>
        <sz val="10"/>
        <rFont val="Verdana"/>
        <family val="2"/>
      </rPr>
      <t>www.uniservice.dp.ua</t>
    </r>
  </si>
  <si>
    <t>49000,г.Днепропетровск, ул.Свердлова,6 к.22</t>
  </si>
  <si>
    <r>
      <t xml:space="preserve">тел./факс (0562) 32-03-73 ;  31-85-13                        E-mail :  </t>
    </r>
    <r>
      <rPr>
        <b/>
        <sz val="9"/>
        <rFont val="Verdana"/>
        <family val="2"/>
      </rPr>
      <t>uni@email.dp.ua</t>
    </r>
  </si>
  <si>
    <t>№ п/п</t>
  </si>
  <si>
    <t>Наименование</t>
  </si>
  <si>
    <t>Характеристики</t>
  </si>
  <si>
    <t>цена,грн</t>
  </si>
  <si>
    <t>"PRO"  детекторы</t>
  </si>
  <si>
    <t>Pro-7</t>
  </si>
  <si>
    <t>УФ 7 Вт. Просмотр единичных купюр. Габариты 19х9х8см.</t>
  </si>
  <si>
    <t>Pro-12</t>
  </si>
  <si>
    <t>УФ 12 Вт. Просмотр единичных купюр. Габариты 27х14х14см.</t>
  </si>
  <si>
    <t>Pro-12LPM</t>
  </si>
  <si>
    <t>УФ 12 Вт, донная подсветка 4Вт, измерит. шкала, датчик магнитных меток, линза, сенсорный датчик включения. Габариты 27х14х14см.</t>
  </si>
  <si>
    <t>PRO 16 IR LPM</t>
  </si>
  <si>
    <t>ИК-детекция, УФ–детекция, MG-детекция, подсветка , размерная шкала, ЭЛТ-монитор 4";  2-х кратная лупа</t>
  </si>
  <si>
    <t>PRO COBRA 1300 IR</t>
  </si>
  <si>
    <t>контроль ИК-меток. Встроенный монитор 4". Габариты 156x128x244 мм</t>
  </si>
  <si>
    <t>"Roger " портативные УФ-детекторы</t>
  </si>
  <si>
    <t>MD 118 (DL-01)</t>
  </si>
  <si>
    <t xml:space="preserve">фонарик,WL-1х4W, UV-1х4W;питание LR06x4 или адапт.6v </t>
  </si>
  <si>
    <t xml:space="preserve">"Спектр"  УФ-ДЕТЕКТОРЫ (мощность 6 - 12 Вт, питание 220 В, контроль в УФ-излучении) </t>
  </si>
  <si>
    <t>Спектр-5 М</t>
  </si>
  <si>
    <t>УФ 2х4 Вт. Просмотр единичных купюр. Габариты 20х12х8см.</t>
  </si>
  <si>
    <t xml:space="preserve">Спектр-5 </t>
  </si>
  <si>
    <t>УФ 2х4 Вт. Работа с пачкой. Габариты 20х11,4х12см.</t>
  </si>
  <si>
    <t>Спектр-5-А4</t>
  </si>
  <si>
    <t>УФ 6 Вт. Работа с пачкой. Габариты 24,2x11,2x13см. Формат А4.</t>
  </si>
  <si>
    <t>Спектр-5/i9</t>
  </si>
  <si>
    <t>УФ 9 Вт PHILIPS. Работа с пачкой. Габариты 20х11,4х12см.</t>
  </si>
  <si>
    <t>Спектр-К/ Спектр-КП</t>
  </si>
  <si>
    <t>УФ 9 Вт Camelion. В виде настольной лампы. Любой формат.</t>
  </si>
  <si>
    <t>Спектр-5-А4/М</t>
  </si>
  <si>
    <t>УФ 2х6 Вт. Работа с пачкой. Габариты 24,2x11,2x13см. Формат А4.</t>
  </si>
  <si>
    <t>"Спектр"  универсальные детекторы (3-4 режима контроля)</t>
  </si>
  <si>
    <t>Спектр-Экспресс- A3/П</t>
  </si>
  <si>
    <t>УФ 2х8 Вт PHILIPS. Режим просвет. Формат А3.</t>
  </si>
  <si>
    <t>Спектр-Унимик</t>
  </si>
  <si>
    <t>3 режима (УФ 9 Вт+просвет+лупа 10х). Просмотр единичных купюр.</t>
  </si>
  <si>
    <t>Спектр-Экспресс-ЛП</t>
  </si>
  <si>
    <t>3 режима (УФ 9 Вт+лупа 10х+просвет). Дизайн. Работа с пачкой.</t>
  </si>
  <si>
    <t>"Спектр"  универсальные банковские детекторы (5-6 режима контроля)</t>
  </si>
  <si>
    <t>Спектр-Универсал</t>
  </si>
  <si>
    <t>5 реж. (УФ 9 Вт+просвет+подсвет+лупа 2,5х и лупа 10х +магнит).</t>
  </si>
  <si>
    <t>Спектр-Универсал-И</t>
  </si>
  <si>
    <t>5+1 реж.(УФ 9 Вт+просв.+подсв.+лупы 2,5х и 10х +магнит). Мышь-ИК.</t>
  </si>
  <si>
    <t>Суперспектр-М</t>
  </si>
  <si>
    <t>5 реж.(УФ 18 Вт PHILIPS, просвет, подсвет, лупа 2,5х, мышь ОМ -увеличение 10х, верхняя и боковая подсветки, магнитный датчик).</t>
  </si>
  <si>
    <t>Суперспектр-МИ</t>
  </si>
  <si>
    <t>5+1 реж.(УФ 18 Вт PHILIPS, просвет, подсвет ,лупа 2,5х, мышь ОМ - увеличение 10х,верхняя и боковая подсветки, MG датчик). Мышь-ИК.</t>
  </si>
  <si>
    <t>"Спектр"  инфракрасные видеодетекторы</t>
  </si>
  <si>
    <t>Видео К</t>
  </si>
  <si>
    <t>Видео-экспресс контроль ИК-меток. Встроенный монитор 4". Два увеличения на мониторе: просмотр всей купюры, просмотр части купюры</t>
  </si>
  <si>
    <t xml:space="preserve">Спектр-Видео-7 </t>
  </si>
  <si>
    <t>2 режима (УФ 9 Вт Camelion , ИК-контроль), встроенные в корпус видеокамера и ЖК-монитор 7". Предусмотрен одновременный ИК+УФ контроль. Работа с пачкой. Компактный корпус.</t>
  </si>
  <si>
    <t>Спектр-Видео-7  NEW</t>
  </si>
  <si>
    <t>"Спектр"  универсальные видео-ИК детекторы</t>
  </si>
  <si>
    <t>Спектр-Видео- Евро</t>
  </si>
  <si>
    <t>2 режима: Видео-экспресс-контроль ИК- и УФ-защиты; УФ 18 Вт, встроенные в корпус монитор и видеокамера.  Возможен одновременный ИК+УФ контроль.</t>
  </si>
  <si>
    <t>Спектр-Видео-Евро +   мышь ОМ</t>
  </si>
  <si>
    <t>5 режимов (УФ 9 ВТPHILIPS, ИК-контроль, просвет,  мышь ОМ - увеличение 10х, верхняя и боковая  подсветки, магнитный датчик), встроенные в корпус видеокамера и монитор 4". Возможен одновременный ИК+УФ контроль. Два увеличения на мониторе. Работа с пачкой.</t>
  </si>
  <si>
    <t>Спектр-Видео-М</t>
  </si>
  <si>
    <t xml:space="preserve">6 реж.: Видео-экспресс-контроль ИК-1,ИК-2  и УФ 18 Вт (Philips), встроенные в корпус видеокамера и монитор. Просвет. Мышь ОМ - увеличение 10х, верх. и боковая подсветки, магнитный датчик. Ф А4. </t>
  </si>
  <si>
    <t>Спектр-Видео-С</t>
  </si>
  <si>
    <t>4 реж. (УФ 12 Вт PHILIPS,ИК-контроль, метка "М", просвет). Встроенные в корпус видеокамера и ЖКИ монитор 5" .  Формат А4. Возможен одновременный ИК+УФ контроль. Работа с пачкой. Просмотр всей купюры на мониторе. Возможность подключения мыши ОМ и видеомыши.</t>
  </si>
  <si>
    <t>Спектр-Видео-С            +мышь ОМ</t>
  </si>
  <si>
    <t>6 режимов ( УФ 12 Вт PHILIPS, ИК-контроль, метка "М", просвет, мышь ОМ - увеличение 10х, верхняя и боковая  подсветки, магнитный датчик). Встроенные в корпус видеокамера и ЖКИ монитор 5" . Формат А4. Возможен одновременный ИК+УФ контроль. Работа с пачкой. Просмотр всей купюры на мониторе.</t>
  </si>
  <si>
    <t>Спектр-Видео-С +видеомышь+мышь ОМ</t>
  </si>
  <si>
    <t xml:space="preserve">5 режимов ( УФ 12 Вт PHILIPS,ИК-контроль, метка "М", просвет, видеомышь - вывод изображения на монитор с увеличением 10х ввидимом и ИК-диапазоне; контроль микропечати, микротекста и ИК-меток ). Встроенные в корпус видеокамера и ЖКИ монитор 5" .  Формат А4. Возможен одновременный ИК+УФ контроль. Работа с пачкой. Просмотр всей купюры на мониторе. </t>
  </si>
  <si>
    <t>"Спектр"  универсальные видео-ИК детекторы с улучшенными свойствами</t>
  </si>
  <si>
    <t>Видео МТ</t>
  </si>
  <si>
    <t>6 режимов: видео-экспресс-контроль ИК1, ИК2, мигающая метка М и УФ 18 Вт. Просвет. Мышь М - магнитный датчик. Функция увеличения и уменьшения изображения купюры на экране. Встроенные видеокамера и 5-дюймовый ЖК монитор. Функция "дистанционный микротекст".</t>
  </si>
  <si>
    <t>Спектр-Видео-МТ/ц</t>
  </si>
  <si>
    <t>Аналог детектора валют Спектр-Видео-МТ - цветная камера и большой 7-дюймовый ЖК-монитор.</t>
  </si>
  <si>
    <t>АКСЕССУАРЫ "Спектр" для контроля подлинности банкнот , ЦБ</t>
  </si>
  <si>
    <t>Мышь-ИК</t>
  </si>
  <si>
    <t>Совместим с Спектр-Универсал, Спектр-Универсал А4, Суперспектр, Суперспектр М.</t>
  </si>
  <si>
    <t>Мышь ОМ</t>
  </si>
  <si>
    <t>Оптико-магнитная мышь - лупа 10х, верхняя+боковая белые подсветки, магнитный датчик.</t>
  </si>
  <si>
    <t>Видеомышь</t>
  </si>
  <si>
    <t>Вывод изображения на монитор с увеличением 10х в видимом и ИК-диапазоне; контроль микропечати, микротекста и ИК-меток. Совместима с прибором Видео-С.</t>
  </si>
  <si>
    <t>Автоматические детекторы</t>
  </si>
  <si>
    <t>ДОРС-200 М1</t>
  </si>
  <si>
    <t>3хMG и оптическийметоды контроля,суммир. по номиналу, ЖК-табло</t>
  </si>
  <si>
    <t>ДОРС-220</t>
  </si>
  <si>
    <t>автоматический детектор Евро</t>
  </si>
  <si>
    <t>Magner 9930A</t>
  </si>
  <si>
    <t>Мультивалютный (USD, ЕURО, российские  рубли, гривна), автомат. (ИК, магнит, оптический, распозн. номинала, суммирование)</t>
  </si>
  <si>
    <t>Kingscan SD380</t>
  </si>
  <si>
    <t>6 видов валют: USD, EURO, JAP, HKD, GBP, CAD; MG-, UV-, IR- детекция, определение номинала, проверка оптического образа</t>
  </si>
  <si>
    <t>Kingscan CT4000</t>
  </si>
  <si>
    <t>5 видов валют. EURO, USD, Рубль, Гривна, MG-, IR- детекция, определение номинала, проверка оптического образа, датчик краски</t>
  </si>
  <si>
    <t>Детекторы "ПИК"</t>
  </si>
  <si>
    <t>ПИК-11</t>
  </si>
  <si>
    <t>высокоточный  инфракрасный датчик</t>
  </si>
  <si>
    <t>ПИК-10</t>
  </si>
  <si>
    <t>видео экспресс-контроль ИК  защиты</t>
  </si>
  <si>
    <t>"Деко" УФ-детекторы</t>
  </si>
  <si>
    <t>Деко-50 (лампа Philips)</t>
  </si>
  <si>
    <t xml:space="preserve"> УФ 6 Вт, работа с единичными купюрами, формат А4, лампа Philips, метал. корпусгабар. размеры – 240х150х100</t>
  </si>
  <si>
    <t>Деко-50 (лампа Vito)</t>
  </si>
  <si>
    <t>Деко-60  (лампа Philips)</t>
  </si>
  <si>
    <t xml:space="preserve"> УФ 6 Вт, работа с  пачкой, формат А4, лампа Philips,  метал. корпусгабар. размеры – 240х150х140</t>
  </si>
  <si>
    <t>Деко-60 (лампа Vito)</t>
  </si>
  <si>
    <t>Деко-5070</t>
  </si>
  <si>
    <t>УФ 2х6 Вт,  работа с  пачкой, формат А4, лампы Vito;   метал. корпус; 
габар. размеры – 250х190х170</t>
  </si>
  <si>
    <t>"Деко"  Видео-ИК-детекторы и комплексы эконом-класса</t>
  </si>
  <si>
    <t>контроль метамерных меток в ИК диапазоне, три режима работы - в диапазоне 870 нм (ИК1), в диапазоне 940 нм (ИК2), а также  в режиме переключения ИК1/ИК2, позволяющем наблюдать «М»-метку; область наблюдения - 130х100;     габар. размеры - 235х165х145</t>
  </si>
  <si>
    <t>Деко-5120</t>
  </si>
  <si>
    <t>УФ 2х6 Вт, режим белый верхний подсвет;  работа с  пачкой, формат А4, лампы Vito верхняя ИК-засветка (870  nM);   метал. корпус; габар. размеры – 250х190х170</t>
  </si>
  <si>
    <t>"Деко"  Универсальные банковские приборы</t>
  </si>
  <si>
    <t>Деко-5310</t>
  </si>
  <si>
    <t>УФ 2х6 Вт, режимы белый верхний подсвет и белый нижний просвет;   работа с  пачкой,  формат А4; лампы  Vito;. метал.  корпус; 
Возможн. Подключ. Внешн. устройств (ИК датчик); габар. размеры – 250х200х210</t>
  </si>
  <si>
    <t>Деко-5350</t>
  </si>
  <si>
    <t>УФ 2х6 Вт, режимы белый верхний подсвет и белый нижний просвет;   работа с  пачкой,  формат А4;лампы  Vito; встроенный магн. датчик. ;  Возможн. Подключ. Внешн. устройств (ИК датчик); 
габар. размеры – 250х200х210</t>
  </si>
  <si>
    <t>"Деко"  Универсальные банковские Видео-ИК-комплексы</t>
  </si>
  <si>
    <t xml:space="preserve">Деко-5410  *
(без видеомонитора) </t>
  </si>
  <si>
    <t>УФ 2х6 Вт, белый верхний подсвет и белый нижний просвет ,работа с  пачкой,  формат А4; лампы Vito; верхняя ИК-засветка (870  nM); встроенный магн. датчик;  область наблюдения ИК-камеры не менее – 135х100;  возможность одновременного ИК и УФ контроля; возможн подключ внешних устройств; габар. разм – 250х200х210</t>
  </si>
  <si>
    <t>Деко-5415  *
(без видеомонитора)</t>
  </si>
  <si>
    <t>УФ 2х8 Вт, работа с  пачкой,  формат А3, режимы белый верхний подсвет и белый нижний просвет; лампы Vito; верхняя ИК-засветка (870  nM); встроенный магнитный датчик;  метал. корпус;
полноразмерное изображение банкноты на мониторе;   возможность одновременного ИК и УФ контроля
функция "неработающей уф лампы";    габар. размеры – 320х200х210</t>
  </si>
  <si>
    <t>Деко-5420   
(с TFT монитором)</t>
  </si>
  <si>
    <t>УФ 2х6 Вт, работа с  пачкой,  формат А4, режимы белый верхний подсвет и белый нижний просвет; лампы Vito; верхняя ИК-засветка (870  nM); встроенный магн. датчик;   метал. корпус;
увеличение 21х; цветной TFT монитор;  полноразмерное изображение банкноты на мониторе;   возможность одновременного ИК и УФ контроля;  габар. размеры – 250х230х330</t>
  </si>
  <si>
    <t>Деко-5430   
(с TFT монитором)</t>
  </si>
  <si>
    <t>УФ 2х6 Вт, работа с  пачкой,  формат А4, белый верхний подсвет и белый нижний просвет; лампы Vito;  верхняя ИК-засветка (870  nM); встроенный магн датчик;  метал. корпус;
увеличение 21х; цветной TFT монитор, косопадающий свеат; полноразмерное изображение банкноты на мониторе;   возможность одновременного ИК и УФ контроля; габар. размеры – 250х230х330</t>
  </si>
  <si>
    <t>Видеомонитор</t>
  </si>
  <si>
    <t>монитор Commax, 5,5” -  совместим с Деко-5120,5410,5415</t>
  </si>
  <si>
    <t>TFT-Монитор</t>
  </si>
  <si>
    <t>TFT монитор, 6” -  совместим с Деко-5120,5410,5415</t>
  </si>
  <si>
    <t xml:space="preserve">"BD"  УФ-ДЕТЕКТОРЫ </t>
  </si>
  <si>
    <t>BD-114</t>
  </si>
  <si>
    <t>UV 1х4W</t>
  </si>
  <si>
    <t>BD-116</t>
  </si>
  <si>
    <t>UV 1х6W</t>
  </si>
  <si>
    <t>BD-226</t>
  </si>
  <si>
    <t>UV 2х6W</t>
  </si>
  <si>
    <t>BJ-136</t>
  </si>
  <si>
    <t>ЗАПАСНЫЕ ЛАМПЫ ДЛЯ ДЕТЕКТОРОВ БАНКНОТ</t>
  </si>
  <si>
    <t>КЛ 9/УФ (9W)</t>
  </si>
  <si>
    <t>Спектр, Ультрамаг, УОПК (УФ 9 Вт, U-образная, дл.166 мм, белое стекло, встр.стартер)</t>
  </si>
  <si>
    <t>КЛУ 9/ТБЦ (PL9W-DL)</t>
  </si>
  <si>
    <t>Спектр-Эксперт, Регула (белая 9 Вт, U-образная, дл.155мм, 4-х штыр.)</t>
  </si>
  <si>
    <t>7W UV</t>
  </si>
  <si>
    <t>Для PRO-7</t>
  </si>
  <si>
    <t>ЛУФТ-4</t>
  </si>
  <si>
    <t>Для детекторов "Промінь", ДД-1, УКД (белая 4 Вт, трубчатая, дл. 140 мм, диаметр 16 мм)</t>
  </si>
  <si>
    <t>F4T5BLB   (УФ)</t>
  </si>
  <si>
    <t>Спектр, DORS, PRO (УФ 4 Вт, трубчатая, дл.140, диам.16мм, черное стекло)</t>
  </si>
  <si>
    <t>F6T5BLB  (УФ)</t>
  </si>
  <si>
    <t>Спектр, DORS, PRO, DEKO (УФ 6 Вт, трубчатая, дл.212, диам.16мм, черное стекло)</t>
  </si>
  <si>
    <t>F4T5DL   (белая)</t>
  </si>
  <si>
    <t>Спектр, DORS, PRO, DEKO, ДД-1 (белая 4 Вт, трубчатая, дл.140, диам 16мм)</t>
  </si>
  <si>
    <t>F6T5DL   (белая)</t>
  </si>
  <si>
    <t xml:space="preserve">Спектр, DORS, PRO, DEKO, ДД-1 (белая 6 Вт, трубчатая, дл.212, диам 16мм) </t>
  </si>
  <si>
    <t>PLS 9 W/2Р</t>
  </si>
  <si>
    <t>Спектр, УОПК, Ультрамаг (УФ 9 Вт, U-образная, дл. 166мм, черное стекло, встр. стартер)</t>
  </si>
  <si>
    <t>замена лампы</t>
  </si>
  <si>
    <t>замена лампы с выездом</t>
  </si>
  <si>
    <t>Дроссель</t>
  </si>
  <si>
    <t>4/6/8W и 9…11W</t>
  </si>
  <si>
    <t xml:space="preserve">ДЕНЕЖНО-СЧЕТНЫЕ МАШИНЫ                                                   </t>
  </si>
  <si>
    <t>Банкнота-1КУ(Украина)</t>
  </si>
  <si>
    <t>1100 банк/мин, фасовка ,суммирование</t>
  </si>
  <si>
    <t>Банкнота-1КС (Украина)</t>
  </si>
  <si>
    <t xml:space="preserve">1100 банк/мин, фасовка </t>
  </si>
  <si>
    <t>Laurel J700</t>
  </si>
  <si>
    <t>1000 бил/мин,фасовка, сдвоен. и размер</t>
  </si>
  <si>
    <t>Табло ПИК-1</t>
  </si>
  <si>
    <t>для Plus P 106A, MAGNER-35</t>
  </si>
  <si>
    <t>PRO 40 NEO</t>
  </si>
  <si>
    <t>900 бил.мин,фасовка,сдвоен. и разм.</t>
  </si>
  <si>
    <t>PRO 40 U NEO</t>
  </si>
  <si>
    <t>900 бил.мин,фасовка,сдвоен. и разм.,УФ-детектор</t>
  </si>
  <si>
    <t>PRO 95</t>
  </si>
  <si>
    <t>900/1200 банк/мин, фасовка,сдвоен. и разм</t>
  </si>
  <si>
    <t>PRO 95U</t>
  </si>
  <si>
    <t>900/1200 банк/мин, фасовка,сдвоен. и разм,УФ-детектор</t>
  </si>
  <si>
    <t>PRO-15 портативная</t>
  </si>
  <si>
    <t>портативній счетчик банкнот</t>
  </si>
  <si>
    <t>SPEED LD-60/LD-70</t>
  </si>
  <si>
    <t>1000 бил.мин,фасовка,сдвоен. и разм</t>
  </si>
  <si>
    <t>SPEED LD-60A/70A</t>
  </si>
  <si>
    <t>600/900/1200/1500 бил.мин,фасовка,сдвоен. и разм,УФ-детектор</t>
  </si>
  <si>
    <t>SPEED LD-60B/70B</t>
  </si>
  <si>
    <t>SPEED LD-601М</t>
  </si>
  <si>
    <t>1000 бил.мин,фасовка,сдвоен. и разм,УФ-детектор.Cуммирование по номиналам</t>
  </si>
  <si>
    <t>SPEED LD-701M</t>
  </si>
  <si>
    <t>600/900/1200/1500 бил.мин,фасовка,сдвоен. и разм,УФ-детектор.Cуммирование по номиналам</t>
  </si>
  <si>
    <t>Magner 35-2003</t>
  </si>
  <si>
    <t>600/1200/1500 б/мин., фасовка, суммирование, детекция по  размеру</t>
  </si>
  <si>
    <t xml:space="preserve">Magner 35 S </t>
  </si>
  <si>
    <t>500/1000/1300 б/мин., фасовка, суммирование, детекция на просвет</t>
  </si>
  <si>
    <t>ScanCoin 1500</t>
  </si>
  <si>
    <t>500-1500 банк/мин.(9 скоростей), RS-232, 99-245v, 40 W, 6 кГ</t>
  </si>
  <si>
    <t>Billcon  120 SD</t>
  </si>
  <si>
    <t>1000-1500 б/м,  детектор размера,контроль сдвоенности, длительный ресурс бесперебойной работы</t>
  </si>
  <si>
    <t>Billcon  132 SD/UV</t>
  </si>
  <si>
    <t>1000-1500 б/мин., детекция по размеру, УФ защите, сдвоенность</t>
  </si>
  <si>
    <t>Billcon  133 SD/UV/MG</t>
  </si>
  <si>
    <t>1000-1500 б/мин, детекция по размеру, УФ и MG защите, сдвоенность</t>
  </si>
  <si>
    <t>Billcon  161 SD/UV/IR</t>
  </si>
  <si>
    <t>1000-1500 б/мин, размер, УФ и ИК защита(образ), сдвоенность</t>
  </si>
  <si>
    <t>Billcon  171 SD/UV/IR/MG</t>
  </si>
  <si>
    <t>1000-1500 б/мин, размер, УФ и ИК(образ), MG (образ), сдвоенность</t>
  </si>
  <si>
    <t xml:space="preserve"> Shinwoo SB-1050 USD/EUR/UAH/RUB</t>
  </si>
  <si>
    <t>1000/1200/1500  UAH, EUR, USD. Сортировка по номиналам, ориентации, положению. Детекции IR,UV,MG и по оптической плотности.</t>
  </si>
  <si>
    <t xml:space="preserve"> Shinwoo SB-1100 USD/EUR/UAH/RUB</t>
  </si>
  <si>
    <t>400/800/1000/1200 UAH, EUR, USD. Сортировка по номиналам, ориентации, положению. CIS - новейшего сканера распознавания образа. Детекции IR,UV,MG и по оптической плотности.</t>
  </si>
  <si>
    <t xml:space="preserve"> SBM SB-2000  USD/EUR/RUB/UAH +Fitns</t>
  </si>
  <si>
    <t>700/800/1000/1200 UAH, EUR, USD. Сортировка по номиналам, ориентации, положению. CIS - новейшего сканера распознавания образа. Детекции IR,UV,MG и по оптической плотности. Сортировка по ветхости, скотч.</t>
  </si>
  <si>
    <t xml:space="preserve">                                СЧЕТЧИКИ   МОНЕТ</t>
  </si>
  <si>
    <t>ScanCoin 303</t>
  </si>
  <si>
    <t>2700 монет/мин., бункер на 1500 монет, портативный</t>
  </si>
  <si>
    <t>Kingscan 949</t>
  </si>
  <si>
    <t>1800 монет/мин., фасовка, отбраковка,бункер 1500 монет</t>
  </si>
  <si>
    <t xml:space="preserve">Kobell 949 </t>
  </si>
  <si>
    <t>Kingscan CS2000</t>
  </si>
  <si>
    <t>2300 монет/мин., фасовка, отбраковка, бункер 4000 монет</t>
  </si>
  <si>
    <t>Kobell CS2000</t>
  </si>
  <si>
    <t>Speed CS-95A</t>
  </si>
  <si>
    <t>2300 монет/мин., бункер на 5000 монет</t>
  </si>
  <si>
    <t xml:space="preserve">  УПАКОВЩИКИ ПАЧЕК ДЕНЕЖНЫХ БИЛЕТОВ</t>
  </si>
  <si>
    <t>УНА-001</t>
  </si>
  <si>
    <t>Петлеобразование,затяжка,сварка,отрезка, объект min 100*50*60, max 200*200*200</t>
  </si>
  <si>
    <t>Sprut</t>
  </si>
  <si>
    <t>Петлеобразование,затяжка,сварка,отрезка</t>
  </si>
  <si>
    <t>DoCash 2240</t>
  </si>
  <si>
    <t>вакуумная упаковка в полиэтилен, 1 пакет</t>
  </si>
  <si>
    <t>Multivac C100</t>
  </si>
  <si>
    <t xml:space="preserve">                     КАЛЬКУЛЯТОРЫ   CITIZEN</t>
  </si>
  <si>
    <t>Citizen  SDC-888Т</t>
  </si>
  <si>
    <t>настольный 12-разр., 2 питание, 2 памяти</t>
  </si>
  <si>
    <t>Citizen  CX-126 II</t>
  </si>
  <si>
    <t>12-разр., с печатью, 220V</t>
  </si>
  <si>
    <t>картридж IR40-T</t>
  </si>
  <si>
    <t>картридж для калькулятора Citizen</t>
  </si>
  <si>
    <t>СПРАВОЧНАЯ ЛИТЕРАТУРА</t>
  </si>
  <si>
    <t>Справочник Евро, Доллары, Рубли, Гривна (ИнтерКрим-пресс) за 1-у валюту</t>
  </si>
  <si>
    <t>Справочник Определение подлинности денежных знаков (В. Авдошин)</t>
  </si>
  <si>
    <t>Плакат "Защитные признаки валют"</t>
  </si>
  <si>
    <t>Плакат Евро А1</t>
  </si>
  <si>
    <t>Справочник "Осторожно фальшивка"</t>
  </si>
  <si>
    <t>ООО Компания "УНИСЕРВИС"                                                         www.uniservice.dp.ua</t>
  </si>
  <si>
    <t>49000,г.Днепропетровск, ул.Свердлова,6 к.22                        E-mail : uni@email.dp.ua</t>
  </si>
  <si>
    <t>тел./факс (0562) 32-03-73 ;  31-85-13</t>
  </si>
  <si>
    <t>цена.,грн</t>
  </si>
  <si>
    <t xml:space="preserve">КОМПЛЕКТУЮЩИЕ И РАСХОДНЫЕ МАТЕРИАЛЫ </t>
  </si>
  <si>
    <t>Бандерольная лента 40х600 мм. (1000 шт)  офсетная бумага</t>
  </si>
  <si>
    <t>Бандерольная лента 40х600 мм. (1000 шт)  офсетная бумага - 200,500  грн.</t>
  </si>
  <si>
    <t>Бандерольная лента 40х600 мм. (1000 шт)  чистая офсетная бумага</t>
  </si>
  <si>
    <t>Бандерольная лента 40х600 мм. (1000 шт)  крафт</t>
  </si>
  <si>
    <t>Бандерольная лента 40х600 мм. (1000 шт)  крафт - 200 грн.</t>
  </si>
  <si>
    <t>Бандерольные кольца</t>
  </si>
  <si>
    <t>Вакуумные пакеты(Германия)80мкм   200х300 за 1000 шт.</t>
  </si>
  <si>
    <t>Гравировка пломбиратора (до 10 знаков)</t>
  </si>
  <si>
    <t>Клей декстрин кукурузный (мешок  25  кг.)  за 1 кг.</t>
  </si>
  <si>
    <t>Контролька(печать) латунная D=25 (до 25 знаков)</t>
  </si>
  <si>
    <t>Контролька(печать) латунная D=40 (до 50 знаков)</t>
  </si>
  <si>
    <t>Конверт для монет марка «А» 150 х 110 мм</t>
  </si>
  <si>
    <t>Конверт для монет марка «Б» 198 х 145 мм</t>
  </si>
  <si>
    <t>Конверт банковский (денежно-расчетные документы) 114 х 162 мм</t>
  </si>
  <si>
    <t>Конверт банковский (денежно-расчетные документы) 162 х 229 мм</t>
  </si>
  <si>
    <t>Конверт банковский (денежно-расчетные документы) 229 х 324 мм</t>
  </si>
  <si>
    <t>Лента п/э для УПА-001 (1330 м., 3,0кг.) возвратная тара</t>
  </si>
  <si>
    <t>Лента для УПА-001 пустая катушка возвратная тара</t>
  </si>
  <si>
    <t>Лента 57мм офсет</t>
  </si>
  <si>
    <t>Лента 57мм термо</t>
  </si>
  <si>
    <t>Линза 10х Regula 1001</t>
  </si>
  <si>
    <t>Лоток для монет на 6 ячеек 47х246х183 мм.</t>
  </si>
  <si>
    <t>Лоток для купюр на 8 ячеек 50х335х215 мм. с основаниием</t>
  </si>
  <si>
    <t>Мешок для монет 240х340 мм. (х/б)</t>
  </si>
  <si>
    <t>Мешок для монет 240х340 мм. (брезент)</t>
  </si>
  <si>
    <t>Мешок инкассаторский 600х900 мм.</t>
  </si>
  <si>
    <t>Накладка на пачку купюр (1000 шт)  1...20</t>
  </si>
  <si>
    <t xml:space="preserve">Накладка на пачку купюр (1000 шт) 50,100,200,500 грн </t>
  </si>
  <si>
    <t>Накладка на пачку купюр (1000 шт) сборная грн., $, Евро</t>
  </si>
  <si>
    <t>Накладка (чистая) для пачки купюр (1000 шт)</t>
  </si>
  <si>
    <t>Накладка П-образная для пачки купюр номинал 1..20(1000 шт)</t>
  </si>
  <si>
    <t>Накладка П-образная для пачки купюр номинал 50..500(1000 шт)</t>
  </si>
  <si>
    <r>
      <t>Накладка П-образная для пачки купюр (1000 шт</t>
    </r>
    <r>
      <rPr>
        <sz val="8"/>
        <color indexed="8"/>
        <rFont val="Arial Cyr"/>
        <family val="2"/>
      </rPr>
      <t>)</t>
    </r>
    <r>
      <rPr>
        <sz val="8"/>
        <rFont val="Arial Cyr"/>
        <family val="2"/>
      </rPr>
      <t xml:space="preserve"> чистая</t>
    </r>
  </si>
  <si>
    <t>Нить прошивочная 240ЛХ (220 г.)</t>
  </si>
  <si>
    <t>Пенал для ключей  ф42х135</t>
  </si>
  <si>
    <t>Пенал для ключей  ф35х100</t>
  </si>
  <si>
    <t>Плашка на 1 печать пластмасса</t>
  </si>
  <si>
    <t>Плашка на 2 печати пластмасса</t>
  </si>
  <si>
    <t>Плашка на 3 печати пластмасса</t>
  </si>
  <si>
    <t>Плашка на 1 печать текстолит</t>
  </si>
  <si>
    <t>Плашка на 2 печати  текстолит</t>
  </si>
  <si>
    <t>Плашка на 3 печати текстолит</t>
  </si>
  <si>
    <t>Пломбы пластмассовые 10 мм. (за 1 кг.)                          1 кг.~1750шт.</t>
  </si>
  <si>
    <t>Пломбы свинцовые 10 мм. - 1 кг.~300 шт.;  16 мм. - 1 кг.~95 шт.           (за 1 кг.)</t>
  </si>
  <si>
    <t>Пломбы контрольные одноразовые ПК-91рх(боченок)</t>
  </si>
  <si>
    <t>Пломбы контрольные одноразовые ПК-91У    L=220(логотип +10 коп)</t>
  </si>
  <si>
    <t>Пломбы контрольные одноразовые ПК-91У    L=330 (логотип +10 коп)</t>
  </si>
  <si>
    <t>Пломбиратор для свинцовых пломб анодированный(L=150 mm.)                           d12</t>
  </si>
  <si>
    <t>Пломбиратор для свинцовых пломб анодированный с фрез. скобой(L=150 mm.) d13</t>
  </si>
  <si>
    <t>Пломбиратор для свинцовых пломб со скобой (L=170 mm.)                       d12</t>
  </si>
  <si>
    <t>Пломбиратор для свинцовых пломб (L=215 mm.)                                         d9</t>
  </si>
  <si>
    <t>Пломбиратор для УНА-001 (с гравировкой)</t>
  </si>
  <si>
    <t>Подпечатник дюраллюминевый D=30 для дверей</t>
  </si>
  <si>
    <t>Прижим для купюр</t>
  </si>
  <si>
    <t>Проволока для  опломбирования 1-жильная (за 1 кг.)    [d=0,5  в 1кг=675м]</t>
  </si>
  <si>
    <t>Проволока для  опломбирования 1-жильная (за 1 кг.)    [d=0,3]</t>
  </si>
  <si>
    <t>Проволока для  опломбирования 2-жильная 0,6 + 0,6 косичка (за 1 кг.)</t>
  </si>
  <si>
    <t>Проволока для  опломбирования 0,5 + 0,3 (за 1 кг.)</t>
  </si>
  <si>
    <t>Проволока для  опломбирования 0,5 + 0,5 (за 1 кг.)</t>
  </si>
  <si>
    <t>Проволока для  опломбирования 0,3 + 0,3 (за 1 кг.)</t>
  </si>
  <si>
    <t>Проволока для  опломбирования 4х0,3 + 0,3 (за 1 кг.)</t>
  </si>
  <si>
    <t>Станок для прошивки документов</t>
  </si>
  <si>
    <t>Станок для прошивки документов без крепления</t>
  </si>
  <si>
    <t>Сумка инкассаторская 40х40</t>
  </si>
  <si>
    <t>Сумка инкассаторская 40х40 Пл.</t>
  </si>
  <si>
    <t>Сумка инкассаторская 40х60</t>
  </si>
  <si>
    <t>Сумка инкассаторская 40х60 Пл.</t>
  </si>
  <si>
    <t>Сумка инкассаторская 30х30</t>
  </si>
  <si>
    <t>Сумка инкассаторская 30х30 Пл.</t>
  </si>
  <si>
    <t>Сумка для кассет банкомата 460х570х280 мм.</t>
  </si>
  <si>
    <t>Сургуч (за 1 кг.)</t>
  </si>
  <si>
    <t>Сургучница Invex (90мл)</t>
  </si>
  <si>
    <t>Сургучница Uvexx (140мл)</t>
  </si>
  <si>
    <t>Сургучница с  лампой накаливания 200-300 Вт. (170мл)</t>
  </si>
  <si>
    <t>Таблетка сургучная D=32 мм.  (за 1 шт.)</t>
  </si>
  <si>
    <t>тележка банковская  870х700х500 (ВхГхШ), 45кг, грузоподъемность 450кг</t>
  </si>
  <si>
    <t>Устройство для прошивки документов</t>
  </si>
  <si>
    <t>Шило для прошивки документов</t>
  </si>
  <si>
    <t>Шпагат банковский армированный полированный "053"(за 1 кг.)</t>
  </si>
  <si>
    <t>Шпагат банковский армированный полированный "1,0"(за 1 кг.)</t>
  </si>
  <si>
    <t>Шпагат джутовый полированный двуниточный армированый(за 1 кг.)</t>
  </si>
  <si>
    <t>Шпагат джутовый полированный трехниточный(за 1 кг.)</t>
  </si>
  <si>
    <t>Шпагат упаковочный ШЛ-3,3(за 1 кг.)</t>
  </si>
  <si>
    <t xml:space="preserve">ООО Компания "УНИСЕРВИС"                                                      www.uniservice.dp.ua    </t>
  </si>
  <si>
    <t>49000,г.Днепропетровск, ул.Свердлова,6 к.22                       E-mail : uni@email.dp.ua</t>
  </si>
  <si>
    <r>
      <t xml:space="preserve">тел./факс (0562) </t>
    </r>
    <r>
      <rPr>
        <b/>
        <sz val="11"/>
        <rFont val="Arial Cyr"/>
        <family val="2"/>
      </rPr>
      <t>32-03-73 ;  31-85-13</t>
    </r>
  </si>
  <si>
    <t>Модель</t>
  </si>
  <si>
    <t>Краткая характеристика</t>
  </si>
  <si>
    <t>Производитель</t>
  </si>
  <si>
    <t>Оборудование для обработки банкнот</t>
  </si>
  <si>
    <t>Детекторы валют</t>
  </si>
  <si>
    <t>Просмотровые ультрафиолетовые детекторы</t>
  </si>
  <si>
    <t xml:space="preserve">DORS 50 (черный) </t>
  </si>
  <si>
    <t>УФ лампа (4Вт), цвет "металлик", вес 300г</t>
  </si>
  <si>
    <t>DORS Industries LTD, Китай</t>
  </si>
  <si>
    <t>DORS 50 (серый)</t>
  </si>
  <si>
    <r>
      <t xml:space="preserve">DORS 60 (черный) </t>
    </r>
    <r>
      <rPr>
        <b/>
        <sz val="8"/>
        <color indexed="10"/>
        <rFont val="Arial"/>
        <family val="2"/>
      </rPr>
      <t>НОВАЯ ЦЕНА!</t>
    </r>
  </si>
  <si>
    <t>2 УФ лампы (4Вт), цвет "металлик", вес 400г</t>
  </si>
  <si>
    <r>
      <t xml:space="preserve">DORS 60 (серый) </t>
    </r>
    <r>
      <rPr>
        <b/>
        <sz val="8"/>
        <color indexed="10"/>
        <rFont val="Arial"/>
        <family val="2"/>
      </rPr>
      <t>НОВАЯ ЦЕНА!</t>
    </r>
  </si>
  <si>
    <t xml:space="preserve">DORS 115 </t>
  </si>
  <si>
    <t>2 УФ лампы (по 6Вт), контроль банкнот "веером" и в корешке, проверка документов больших форматов</t>
  </si>
  <si>
    <t xml:space="preserve">DORS 125 </t>
  </si>
  <si>
    <t>2 УФ лампа (по 6Вт), контроль банкнот в корешке, контроль в белом отраженном и белом проходящем свете (белая лампа 6Вт). Щель для документов больших форматов.</t>
  </si>
  <si>
    <t xml:space="preserve">DORS 135 </t>
  </si>
  <si>
    <t>2 УФ лампы (по 6Вт), контроль банкнот в корешке, контроль в белом проходящем свете (белая лампа 6Вт), измерительная линейка, разъемы для DORS 10, DORS 15. Щель для документов большых форматов.</t>
  </si>
  <si>
    <t xml:space="preserve">DORS 145 </t>
  </si>
  <si>
    <t>2 УФ лампы (по 6Вт), контроль банкнот в корешке, контроль в белом проходящем свете (белая лампа 6Вт), контроль в белом отраженном косопадающем свете, измерительная линейка, разъемы для DORS 10, DORS 15. Щель для документов большых форматов.</t>
  </si>
  <si>
    <t>DORS 10</t>
  </si>
  <si>
    <t>Выносная  10-кратная лупа с подсветкой в белом свете</t>
  </si>
  <si>
    <t>Россия</t>
  </si>
  <si>
    <t>DORS 15</t>
  </si>
  <si>
    <t>Выносной  визуализатор инфракрасных  и  магнитных  меток</t>
  </si>
  <si>
    <t>Автономные детекторы</t>
  </si>
  <si>
    <t xml:space="preserve">DORS 25        </t>
  </si>
  <si>
    <t>Визуализатор скрытых изображений защитных голограмм</t>
  </si>
  <si>
    <t xml:space="preserve">DORS 30      </t>
  </si>
  <si>
    <t>Визуализатор магнитных меток</t>
  </si>
  <si>
    <t>Просмотровые ИК детекторы</t>
  </si>
  <si>
    <t xml:space="preserve">DORS 1000 M2  </t>
  </si>
  <si>
    <t>ИК контроль, проверка банкнот "веером", ЖК-монитор с диагональю  4 дюйма (10,2см.), новый эргономичный дизайн</t>
  </si>
  <si>
    <t>DORS 1100</t>
  </si>
  <si>
    <t>ИК контроль, контроль "спецэлемента М", проверка документов любого формата, эргономичность, цветной TFT-монитор с диагональю 12,5 см, возможность подключения внешних устройств приема/передачи видеосигнала,  возможность подключения  DORS 1010, DORS 1020</t>
  </si>
  <si>
    <t>DORS 1200</t>
  </si>
  <si>
    <t>Универсальный (ИК-, УФ-, ИК на просвет контроль, контроль в белом отраженном и проходящем свете, контроль по размеру), контроль "спецэлемента М", жидкокристаллический монитор с диагональю 8,9 см, возможность подключения внешних устройств приема видеосигнала,  возможность подключения  DORS 10, DORS 15, DORS 1010, DORS 1020</t>
  </si>
  <si>
    <t>DORS 1010</t>
  </si>
  <si>
    <t>Телевизионная лупа, 10-кратная, с  комбинированной белой и ИК подсветкой</t>
  </si>
  <si>
    <t>DORS 1020</t>
  </si>
  <si>
    <t>Телевизионная лупа,  10-кратная, с  комбинированной белой, ИК  и  УФ подсветкой</t>
  </si>
  <si>
    <t>DORS 200 Ml</t>
  </si>
  <si>
    <t>USD, автомат. (ИК, магнит, оптический, распозн. номинала, суммирование), 75 б/мин, датчик спектрального анализа, жидкокристаллический дисплей, свободный доступ к тракту, режим энергосбережения, мультиязычное меню,  режим прямой и обратной подачи банкнот</t>
  </si>
  <si>
    <t>DORS 220</t>
  </si>
  <si>
    <t>ЕURО, автомат. (ИК, магнит, оптический, распозн. номинала, суммирование), 75 б/мин, жидкокристаллический дисплей, свободный доступ к тракту, ступенчатый приемный лоток, повышенная надежность механизма протяжки банкнот, режим энергосбережения, мультиязычное меню,  режим прямой и обратной подачи банкнот</t>
  </si>
  <si>
    <r>
      <t xml:space="preserve">Magner 9930А        </t>
    </r>
    <r>
      <rPr>
        <b/>
        <i/>
        <sz val="8"/>
        <color indexed="10"/>
        <rFont val="Arial"/>
        <family val="2"/>
      </rPr>
      <t>ЦЕНА СНИЖЕНА!</t>
    </r>
  </si>
  <si>
    <t xml:space="preserve">Мультивалютный (USD, ЕURО, гривна, российские  рубли), автомат. (ИК, магнит, оптический, распозн. номинала, суммирование), датчик спектрального анализа, жидкокристаллический дисплей, свободный доступ к тракту, автомобильный адаптер  </t>
  </si>
  <si>
    <t>Тайвань</t>
  </si>
  <si>
    <t>Счётчики банкнот</t>
  </si>
  <si>
    <t xml:space="preserve">DORS 600 </t>
  </si>
  <si>
    <t>офисного класса, 1200 б/мин, фасовка, суммирование, детекция на сдвоенность, обнаружение «цепочки» банкнот, низкий уровень шума, вместимость: 400/100 банкнот</t>
  </si>
  <si>
    <t>DORS Industries (China) LTD, Китай</t>
  </si>
  <si>
    <t xml:space="preserve">DORS 700 </t>
  </si>
  <si>
    <t>офисного класса, три скорости пересчета - 600, 100, 1500 б/мин; детекция: ультрафиолетовая, на сдвоенность, по оптической плотности бумаги;фасовка, суммирование;   низкий уровень шума, вместимость: 500/100 банкнот</t>
  </si>
  <si>
    <t>офисного класса, 600/1200/1500 б/мин., фасовка, суммирование, детекция по  размеру, вместимость: 300/200 банкнот.</t>
  </si>
  <si>
    <t>Япония</t>
  </si>
  <si>
    <t>500/1000/1300 б/мин., фасовка, суммирование, вместимость: 300/150 банкнот, возможность подключения выносного дисплея</t>
  </si>
  <si>
    <t>Magner 75 D</t>
  </si>
  <si>
    <t>банковского класса, 600/1200/1500 б/мин., фасовка, суммирование, детекция по  размеру, возможность подключения выносного дисплея, вместимость: 500/150 банкнот.</t>
  </si>
  <si>
    <t>Magner 75 UD</t>
  </si>
  <si>
    <t>банковского класса, 600/1200/1500 б/мин., фасовка, суммирование, детекция по  размеру, проверка УФ-меток, возможность подключения выносного дисплея, вместимость: 500/150 банкнот.</t>
  </si>
  <si>
    <t>Magner 75 UMD</t>
  </si>
  <si>
    <t>банковского класса, 600/1200/1500 б/мин., фасовка, суммирование, детекция по  размеру, проверка магнитных, УФ-меток, возможность подключения выносного дисплея, вместимость: 500/150 банкнот.</t>
  </si>
  <si>
    <t xml:space="preserve">Дисплей "НОМИНАЛ" </t>
  </si>
  <si>
    <t>Устройство отображения информации о результатах операций пересчёта банкнот с подсчётом и отображением сумм по каждому номиналу и итоговой суммы пересчитанных банкнот (дисплей интегрирован в счётчик банкнот Magner серии 75). .</t>
  </si>
  <si>
    <t>Украина</t>
  </si>
  <si>
    <t>Magner 100 Digita</t>
  </si>
  <si>
    <t>Мультивалютный счётчик банкнот Magner 100 Digital (USD, EURO, гривна), до 1100 б/мин. Сквозной пересчёт смешанной пачки (пачки Микс), детекция по всем защитным признакам (сканирование образа), режим кассы пересчёта, возможность подключения принтера, вместимость: 500/200 банкнот.</t>
  </si>
  <si>
    <t>Корея</t>
  </si>
  <si>
    <t>Magner 150 Digital</t>
  </si>
  <si>
    <t>Двухкарманный счётчик банковского класса (USD, EURO, гривна,рубль), до 1500 б/мин, с функциями сортировщика по номиналу, ориентации и году эмиссии, сквозной пересчёт смешанной пачки, детекция по всем защитным признакам, режим кассы пересчёта, возможность подключения принтера, вместимость: 300/200/100 банкнот.</t>
  </si>
  <si>
    <t>Magner 350</t>
  </si>
  <si>
    <t>Мульвалютный счетно-сортировальный аппарат 3+1 кармана. Сортировка по номиналу, ориентации, ветхости. Возможность сравнения серийных номеровкаждой стороны банкноты. Валюты USD, EURO, гривна,рубль -опционально до 10 валют.Вместимость: 600/200/100 банкнот.Скорость сортировки 1000/700/500 б/мин. ОС Windows CE. Сенсорный цветной ЖК-дисплей 7"+5 клавиш</t>
  </si>
  <si>
    <t xml:space="preserve">Внешний дисплей для Magner Digital    </t>
  </si>
  <si>
    <t>Устройство отображения информации о результатах операций пересчёта банкнот. На дисплее отображается выбранная валюта, количество банкнот и сумма (промежуточная, главная)</t>
  </si>
  <si>
    <t>Германия</t>
  </si>
  <si>
    <t>Китай</t>
  </si>
  <si>
    <t>ООО Компания "УНИСЕРВИС"                                                       www.uniservice.dp.ua</t>
  </si>
  <si>
    <t>49000,г.Днепропетровск,ул.Свердлова,6 к.22</t>
  </si>
  <si>
    <t>тел./факс (0562) 32-03-73 ;  31-85-13                 E-mail :  uni@email.dp.ua</t>
  </si>
  <si>
    <t xml:space="preserve">   </t>
  </si>
  <si>
    <t>СТРАНА</t>
  </si>
  <si>
    <t>Ширина</t>
  </si>
  <si>
    <t xml:space="preserve">Размер </t>
  </si>
  <si>
    <t>Уровень</t>
  </si>
  <si>
    <t>Кол-во</t>
  </si>
  <si>
    <t>Скорость</t>
  </si>
  <si>
    <t>Объем</t>
  </si>
  <si>
    <t>Габарит</t>
  </si>
  <si>
    <t>Вес</t>
  </si>
  <si>
    <t>Скрепки</t>
  </si>
  <si>
    <t>Пластик</t>
  </si>
  <si>
    <t>CD</t>
  </si>
  <si>
    <t>Примечан.</t>
  </si>
  <si>
    <t>Цена</t>
  </si>
  <si>
    <t>Опт</t>
  </si>
  <si>
    <t>Дилер</t>
  </si>
  <si>
    <t xml:space="preserve">      НАИМЕНОВАНИЕ</t>
  </si>
  <si>
    <t>ПР-ВА</t>
  </si>
  <si>
    <t>резки</t>
  </si>
  <si>
    <t>фрагмен-</t>
  </si>
  <si>
    <t>секрет-</t>
  </si>
  <si>
    <t>листов</t>
  </si>
  <si>
    <t>корзины</t>
  </si>
  <si>
    <t>шума</t>
  </si>
  <si>
    <t>дхшхв</t>
  </si>
  <si>
    <t>Скобы</t>
  </si>
  <si>
    <t>карты</t>
  </si>
  <si>
    <t>диски</t>
  </si>
  <si>
    <t>грн</t>
  </si>
  <si>
    <t>мм</t>
  </si>
  <si>
    <t>тов, мм</t>
  </si>
  <si>
    <r>
      <t>ности</t>
    </r>
    <r>
      <rPr>
        <b/>
        <sz val="9"/>
        <rFont val="Arial"/>
        <family val="2"/>
      </rPr>
      <t>*</t>
    </r>
  </si>
  <si>
    <t>(70г/м2)</t>
  </si>
  <si>
    <t>м/мин</t>
  </si>
  <si>
    <t>л</t>
  </si>
  <si>
    <t>дБ</t>
  </si>
  <si>
    <t>кг</t>
  </si>
  <si>
    <t>с НДС</t>
  </si>
  <si>
    <t>Персональные уничтожители документов (классификация по DIN32757)</t>
  </si>
  <si>
    <t>Agent 005S</t>
  </si>
  <si>
    <t>II   7</t>
  </si>
  <si>
    <t>280х140х310</t>
  </si>
  <si>
    <t>2/4 мин</t>
  </si>
  <si>
    <t>Agent 005X</t>
  </si>
  <si>
    <t>Х 4х40</t>
  </si>
  <si>
    <t>348х190х350</t>
  </si>
  <si>
    <t>2/20 мин</t>
  </si>
  <si>
    <t>Agent 007X</t>
  </si>
  <si>
    <t>Х 4х45</t>
  </si>
  <si>
    <t>330х174х390</t>
  </si>
  <si>
    <t>+</t>
  </si>
  <si>
    <t>2/30 мин</t>
  </si>
  <si>
    <t>Agent 008X</t>
  </si>
  <si>
    <t>350х140х410</t>
  </si>
  <si>
    <t>Agent 008.4 X</t>
  </si>
  <si>
    <t>Х 3х9</t>
  </si>
  <si>
    <t>350х236х453</t>
  </si>
  <si>
    <t>Agent 010S</t>
  </si>
  <si>
    <t>II   6</t>
  </si>
  <si>
    <t>322х185х375</t>
  </si>
  <si>
    <t>Agent 010X</t>
  </si>
  <si>
    <t>343х246х420</t>
  </si>
  <si>
    <t>HSM 70 (5,8)</t>
  </si>
  <si>
    <t>II   5,8</t>
  </si>
  <si>
    <t>297х180х384</t>
  </si>
  <si>
    <t>ShredMark 1201S</t>
  </si>
  <si>
    <t>340х219х387</t>
  </si>
  <si>
    <t>3/30 мин</t>
  </si>
  <si>
    <t>ShredMark 1203X</t>
  </si>
  <si>
    <t>Х 4х35</t>
  </si>
  <si>
    <t>360х240х460</t>
  </si>
  <si>
    <t>3/15 мин</t>
  </si>
  <si>
    <t>ShredMark 501X</t>
  </si>
  <si>
    <t>ShredMark 701XD</t>
  </si>
  <si>
    <t>ShredMark 703XX</t>
  </si>
  <si>
    <t>350х236х463</t>
  </si>
  <si>
    <t>5/30 мин</t>
  </si>
  <si>
    <t>ShredMark 1102X</t>
  </si>
  <si>
    <t>430х230х410</t>
  </si>
  <si>
    <t>Офисные уничтожители документов (классификация по DIN32757)</t>
  </si>
  <si>
    <t>Agent 104X (2x2)</t>
  </si>
  <si>
    <t>Х 2х2</t>
  </si>
  <si>
    <t>350х223х590</t>
  </si>
  <si>
    <t>15/30 мин</t>
  </si>
  <si>
    <t>Agent 110X (3x9)</t>
  </si>
  <si>
    <t>368X250X610</t>
  </si>
  <si>
    <t>Agent 115X (3,8x40)</t>
  </si>
  <si>
    <t>Х 3,8х40</t>
  </si>
  <si>
    <t>390х305х645</t>
  </si>
  <si>
    <t>Agent 122S (4,0)</t>
  </si>
  <si>
    <t>II   4</t>
  </si>
  <si>
    <t>Martin Yale 1000SC</t>
  </si>
  <si>
    <t>350х250х570</t>
  </si>
  <si>
    <t>Martin Yale 1000CC</t>
  </si>
  <si>
    <t>Х 4х48</t>
  </si>
  <si>
    <t>Martin Yale 2000SC</t>
  </si>
  <si>
    <t>400х300х600</t>
  </si>
  <si>
    <t>Martin Yale 2000CC</t>
  </si>
  <si>
    <t>400х300х601</t>
  </si>
  <si>
    <t>Martin Yale 3000SC</t>
  </si>
  <si>
    <t>420х340х660</t>
  </si>
  <si>
    <t>Martin Yale 3000CC</t>
  </si>
  <si>
    <t>Х 4х42</t>
  </si>
  <si>
    <t>420х340х661</t>
  </si>
  <si>
    <t>Martin Yale 5000SC</t>
  </si>
  <si>
    <t>500х400х850</t>
  </si>
  <si>
    <t>Martin Yale 5000CC</t>
  </si>
  <si>
    <t>500х400х851</t>
  </si>
  <si>
    <t xml:space="preserve">Alligator 620CC+(4x44) </t>
  </si>
  <si>
    <t>Х 4х44</t>
  </si>
  <si>
    <t>418х310х630</t>
  </si>
  <si>
    <t xml:space="preserve">Alligator 713 S+ (3,0) </t>
  </si>
  <si>
    <t>II   3</t>
  </si>
  <si>
    <t xml:space="preserve"> 391х330х690</t>
  </si>
  <si>
    <t xml:space="preserve">Alligator 708 CC+ (3 x25) </t>
  </si>
  <si>
    <t>Х 3х25</t>
  </si>
  <si>
    <t xml:space="preserve">Alligator 707 CC+ (2x9) </t>
  </si>
  <si>
    <t>Х 2х9</t>
  </si>
  <si>
    <t>391х330х690</t>
  </si>
  <si>
    <t xml:space="preserve">Alligator 705 CC+ (2x5) </t>
  </si>
  <si>
    <t>Х 2х5</t>
  </si>
  <si>
    <t xml:space="preserve">Alligator 808 CC+ (1x13) </t>
  </si>
  <si>
    <t>Х 1х13</t>
  </si>
  <si>
    <t>410х330х685</t>
  </si>
  <si>
    <t>Alligator 815 CC+ (3x20)</t>
  </si>
  <si>
    <t>Х 3х20</t>
  </si>
  <si>
    <t>Alligator 1020 CC+(3,8х40)</t>
  </si>
  <si>
    <t>375x281x583</t>
  </si>
  <si>
    <t>ShredMark 1001XX</t>
  </si>
  <si>
    <t>Х 2х8</t>
  </si>
  <si>
    <t>350х250х535</t>
  </si>
  <si>
    <t>10/30 мин</t>
  </si>
  <si>
    <t>ShredMark 1501X</t>
  </si>
  <si>
    <t>Х 4х41</t>
  </si>
  <si>
    <t>360х240х590</t>
  </si>
  <si>
    <t>ShredMark 1803X</t>
  </si>
  <si>
    <t>368х250х610</t>
  </si>
  <si>
    <t>ShredMark 2401S</t>
  </si>
  <si>
    <t>400х310х620</t>
  </si>
  <si>
    <t>без перерыва</t>
  </si>
  <si>
    <t>ShredMark 2001X</t>
  </si>
  <si>
    <t>Х 4х38</t>
  </si>
  <si>
    <t>ShredMark 1301XX</t>
  </si>
  <si>
    <t>Х 2х15</t>
  </si>
  <si>
    <t xml:space="preserve">                  </t>
  </si>
  <si>
    <t>цена,  с НДС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</si>
</sst>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_-* #,##0.00[$€-1]_-;\-* #,##0.00[$€-1]_-;_-* \-??[$€-1]_-"/>
    <numFmt numFmtId="166" formatCode="_-* #,##0\ _к_р_б_._-;\-* #,##0\ _к_р_б_._-;_-* &quot;- &quot;_к_р_б_._-;_-@_-"/>
    <numFmt numFmtId="167" formatCode="_-* #,##0.00\ _к_р_б_._-;\-* #,##0.00\ _к_р_б_._-;_-* \-??\ _к_р_б_._-;_-@_-"/>
    <numFmt numFmtId="168" formatCode="0.0"/>
    <numFmt numFmtId="169" formatCode="dd/mm/yy"/>
    <numFmt numFmtId="170" formatCode="0.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sz val="8"/>
      <color indexed="12"/>
      <name val="Arial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1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name val="Hebar Condensed"/>
      <family val="0"/>
    </font>
    <font>
      <sz val="12"/>
      <name val="Arial"/>
      <family val="2"/>
    </font>
    <font>
      <i/>
      <sz val="11"/>
      <name val="Arial"/>
      <family val="2"/>
    </font>
    <font>
      <sz val="12"/>
      <name val="Hebar Condensed"/>
      <family val="0"/>
    </font>
    <font>
      <sz val="11"/>
      <name val="Hebar Condensed"/>
      <family val="0"/>
    </font>
    <font>
      <sz val="8"/>
      <color indexed="8"/>
      <name val="Arial"/>
      <family val="2"/>
    </font>
    <font>
      <b/>
      <sz val="9"/>
      <color indexed="10"/>
      <name val="Arial Cyr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165" fontId="0" fillId="0" borderId="0" applyFill="0" applyBorder="0" applyAlignment="0" applyProtection="0"/>
    <xf numFmtId="1" fontId="3" fillId="0" borderId="1" applyFill="0">
      <alignment horizontal="center"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9" fontId="0" fillId="0" borderId="0" applyFill="0" applyBorder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>
      <alignment/>
      <protection/>
    </xf>
    <xf numFmtId="0" fontId="23" fillId="0" borderId="0" xfId="61" applyFont="1" applyAlignment="1">
      <alignment horizontal="center" vertical="center"/>
      <protection/>
    </xf>
    <xf numFmtId="0" fontId="22" fillId="24" borderId="0" xfId="61" applyFont="1" applyFill="1" applyAlignment="1">
      <alignment horizontal="center" vertical="center"/>
      <protection/>
    </xf>
    <xf numFmtId="0" fontId="23" fillId="0" borderId="0" xfId="61" applyFont="1">
      <alignment/>
      <protection/>
    </xf>
    <xf numFmtId="14" fontId="27" fillId="0" borderId="0" xfId="61" applyNumberFormat="1" applyFont="1" applyAlignment="1">
      <alignment horizontal="center" vertical="center"/>
      <protection/>
    </xf>
    <xf numFmtId="0" fontId="24" fillId="0" borderId="0" xfId="61" applyFont="1" applyAlignment="1">
      <alignment horizontal="left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23" fillId="15" borderId="12" xfId="61" applyFont="1" applyFill="1" applyBorder="1" applyAlignment="1">
      <alignment horizontal="left" vertical="center"/>
      <protection/>
    </xf>
    <xf numFmtId="0" fontId="23" fillId="15" borderId="13" xfId="61" applyFont="1" applyFill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left" vertical="center"/>
      <protection/>
    </xf>
    <xf numFmtId="168" fontId="23" fillId="0" borderId="14" xfId="67" applyNumberFormat="1" applyFont="1" applyFill="1" applyBorder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168" fontId="23" fillId="8" borderId="15" xfId="67" applyNumberFormat="1" applyFont="1" applyFill="1" applyBorder="1" applyAlignment="1">
      <alignment horizontal="center" vertical="center"/>
      <protection/>
    </xf>
    <xf numFmtId="0" fontId="23" fillId="0" borderId="16" xfId="61" applyFont="1" applyBorder="1" applyAlignment="1">
      <alignment horizontal="left" vertical="center"/>
      <protection/>
    </xf>
    <xf numFmtId="1" fontId="23" fillId="0" borderId="16" xfId="0" applyNumberFormat="1" applyFont="1" applyFill="1" applyBorder="1" applyAlignment="1" applyProtection="1">
      <alignment horizontal="center" vertical="center"/>
      <protection hidden="1" locked="0"/>
    </xf>
    <xf numFmtId="168" fontId="23" fillId="8" borderId="15" xfId="61" applyNumberFormat="1" applyFont="1" applyFill="1" applyBorder="1" applyAlignment="1">
      <alignment horizontal="center" vertical="center"/>
      <protection/>
    </xf>
    <xf numFmtId="1" fontId="23" fillId="0" borderId="16" xfId="0" applyNumberFormat="1" applyFont="1" applyBorder="1" applyAlignment="1" applyProtection="1">
      <alignment horizontal="center"/>
      <protection hidden="1" locked="0"/>
    </xf>
    <xf numFmtId="1" fontId="23" fillId="0" borderId="16" xfId="0" applyNumberFormat="1" applyFont="1" applyFill="1" applyBorder="1" applyAlignment="1">
      <alignment horizontal="center" vertical="center"/>
    </xf>
    <xf numFmtId="0" fontId="31" fillId="0" borderId="16" xfId="67" applyFont="1" applyBorder="1" applyAlignment="1">
      <alignment horizontal="left" vertical="center"/>
      <protection/>
    </xf>
    <xf numFmtId="168" fontId="23" fillId="8" borderId="11" xfId="61" applyNumberFormat="1" applyFont="1" applyFill="1" applyBorder="1" applyAlignment="1">
      <alignment horizontal="center" vertical="center"/>
      <protection/>
    </xf>
    <xf numFmtId="0" fontId="31" fillId="0" borderId="16" xfId="67" applyFont="1" applyBorder="1" applyAlignment="1">
      <alignment horizontal="left" vertical="center" wrapText="1"/>
      <protection/>
    </xf>
    <xf numFmtId="168" fontId="23" fillId="24" borderId="16" xfId="61" applyNumberFormat="1" applyFont="1" applyFill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1" fontId="23" fillId="0" borderId="16" xfId="68" applyNumberFormat="1" applyFont="1" applyFill="1" applyBorder="1" applyAlignment="1" applyProtection="1">
      <alignment horizontal="center" vertical="center" wrapText="1"/>
      <protection/>
    </xf>
    <xf numFmtId="2" fontId="23" fillId="0" borderId="16" xfId="61" applyNumberFormat="1" applyFont="1" applyBorder="1" applyAlignment="1">
      <alignment horizontal="center" vertical="center"/>
      <protection/>
    </xf>
    <xf numFmtId="1" fontId="23" fillId="0" borderId="11" xfId="67" applyNumberFormat="1" applyFont="1" applyFill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center" vertical="center"/>
    </xf>
    <xf numFmtId="0" fontId="33" fillId="0" borderId="16" xfId="61" applyFont="1" applyBorder="1" applyAlignment="1">
      <alignment horizontal="left" vertical="center"/>
      <protection/>
    </xf>
    <xf numFmtId="3" fontId="23" fillId="0" borderId="16" xfId="0" applyNumberFormat="1" applyFont="1" applyBorder="1" applyAlignment="1">
      <alignment horizontal="center" vertical="center" wrapText="1"/>
    </xf>
    <xf numFmtId="0" fontId="23" fillId="0" borderId="16" xfId="61" applyFont="1" applyBorder="1" applyAlignment="1">
      <alignment horizontal="left" vertical="center" wrapText="1"/>
      <protection/>
    </xf>
    <xf numFmtId="0" fontId="23" fillId="0" borderId="16" xfId="61" applyFont="1" applyBorder="1" applyAlignment="1">
      <alignment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61" applyFont="1" applyBorder="1" applyAlignment="1">
      <alignment horizontal="left" vertical="center"/>
      <protection/>
    </xf>
    <xf numFmtId="0" fontId="31" fillId="0" borderId="16" xfId="61" applyFont="1" applyBorder="1" applyAlignment="1">
      <alignment horizontal="left" vertical="center"/>
      <protection/>
    </xf>
    <xf numFmtId="2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vertical="center"/>
      <protection/>
    </xf>
    <xf numFmtId="0" fontId="22" fillId="0" borderId="0" xfId="61" applyFont="1" applyAlignment="1">
      <alignment horizontal="center"/>
      <protection/>
    </xf>
    <xf numFmtId="0" fontId="22" fillId="0" borderId="0" xfId="61" applyNumberFormat="1" applyFont="1">
      <alignment/>
      <protection/>
    </xf>
    <xf numFmtId="0" fontId="23" fillId="0" borderId="0" xfId="61" applyNumberFormat="1" applyFont="1">
      <alignment/>
      <protection/>
    </xf>
    <xf numFmtId="0" fontId="15" fillId="0" borderId="17" xfId="61" applyFont="1" applyBorder="1" applyAlignment="1">
      <alignment horizontal="center"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/>
      <protection/>
    </xf>
    <xf numFmtId="0" fontId="28" fillId="0" borderId="0" xfId="61" applyFont="1">
      <alignment/>
      <protection/>
    </xf>
    <xf numFmtId="0" fontId="34" fillId="0" borderId="16" xfId="67" applyFont="1" applyBorder="1" applyAlignment="1">
      <alignment vertical="center"/>
      <protection/>
    </xf>
    <xf numFmtId="0" fontId="23" fillId="0" borderId="16" xfId="61" applyFont="1" applyBorder="1" applyAlignment="1">
      <alignment vertical="center" wrapText="1"/>
      <protection/>
    </xf>
    <xf numFmtId="0" fontId="24" fillId="10" borderId="13" xfId="61" applyFont="1" applyFill="1" applyBorder="1" applyAlignment="1">
      <alignment horizontal="left" vertical="center" wrapText="1"/>
      <protection/>
    </xf>
    <xf numFmtId="0" fontId="24" fillId="25" borderId="13" xfId="61" applyFont="1" applyFill="1" applyBorder="1" applyAlignment="1">
      <alignment horizontal="center" vertical="center" wrapText="1"/>
      <protection/>
    </xf>
    <xf numFmtId="0" fontId="22" fillId="3" borderId="12" xfId="61" applyFont="1" applyFill="1" applyBorder="1" applyAlignment="1">
      <alignment vertical="center"/>
      <protection/>
    </xf>
    <xf numFmtId="0" fontId="24" fillId="3" borderId="13" xfId="61" applyFont="1" applyFill="1" applyBorder="1" applyAlignment="1">
      <alignment horizontal="left" vertical="center" wrapText="1"/>
      <protection/>
    </xf>
    <xf numFmtId="0" fontId="22" fillId="0" borderId="16" xfId="61" applyFont="1" applyBorder="1" applyAlignment="1">
      <alignment horizontal="left" vertical="center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2" fillId="4" borderId="12" xfId="61" applyFont="1" applyFill="1" applyBorder="1" applyAlignment="1">
      <alignment vertical="center"/>
      <protection/>
    </xf>
    <xf numFmtId="0" fontId="24" fillId="4" borderId="13" xfId="61" applyFont="1" applyFill="1" applyBorder="1" applyAlignment="1">
      <alignment horizontal="center" vertical="center"/>
      <protection/>
    </xf>
    <xf numFmtId="0" fontId="34" fillId="0" borderId="12" xfId="0" applyFont="1" applyBorder="1" applyAlignment="1">
      <alignment horizontal="left" vertical="center"/>
    </xf>
    <xf numFmtId="0" fontId="22" fillId="0" borderId="13" xfId="61" applyFont="1" applyBorder="1" applyAlignment="1">
      <alignment vertical="center"/>
      <protection/>
    </xf>
    <xf numFmtId="0" fontId="22" fillId="0" borderId="12" xfId="61" applyFont="1" applyBorder="1" applyAlignment="1">
      <alignment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69" fontId="29" fillId="0" borderId="0" xfId="0" applyNumberFormat="1" applyFont="1" applyAlignment="1">
      <alignment horizontal="center"/>
    </xf>
    <xf numFmtId="0" fontId="15" fillId="0" borderId="11" xfId="61" applyFont="1" applyBorder="1" applyAlignment="1">
      <alignment horizontal="center"/>
      <protection/>
    </xf>
    <xf numFmtId="0" fontId="31" fillId="0" borderId="16" xfId="61" applyFont="1" applyBorder="1" applyAlignment="1">
      <alignment horizontal="center"/>
      <protection/>
    </xf>
    <xf numFmtId="0" fontId="22" fillId="0" borderId="16" xfId="61" applyFont="1" applyBorder="1" applyAlignment="1">
      <alignment horizontal="center"/>
      <protection/>
    </xf>
    <xf numFmtId="0" fontId="36" fillId="4" borderId="18" xfId="61" applyFont="1" applyFill="1" applyBorder="1" applyAlignment="1">
      <alignment vertical="center"/>
      <protection/>
    </xf>
    <xf numFmtId="0" fontId="23" fillId="4" borderId="16" xfId="61" applyFont="1" applyFill="1" applyBorder="1" applyAlignment="1">
      <alignment horizontal="center" vertical="center" wrapText="1"/>
      <protection/>
    </xf>
    <xf numFmtId="0" fontId="24" fillId="0" borderId="0" xfId="61" applyFont="1">
      <alignment/>
      <protection/>
    </xf>
    <xf numFmtId="0" fontId="31" fillId="0" borderId="19" xfId="67" applyFont="1" applyBorder="1" applyAlignment="1">
      <alignment horizontal="left" vertical="center"/>
      <protection/>
    </xf>
    <xf numFmtId="2" fontId="23" fillId="0" borderId="16" xfId="61" applyNumberFormat="1" applyFont="1" applyBorder="1" applyAlignment="1">
      <alignment horizontal="center" vertical="center" wrapText="1"/>
      <protection/>
    </xf>
    <xf numFmtId="0" fontId="31" fillId="0" borderId="0" xfId="67" applyFont="1">
      <alignment/>
      <protection/>
    </xf>
    <xf numFmtId="0" fontId="31" fillId="0" borderId="19" xfId="67" applyFont="1" applyBorder="1" applyAlignment="1">
      <alignment vertical="center"/>
      <protection/>
    </xf>
    <xf numFmtId="170" fontId="23" fillId="0" borderId="16" xfId="61" applyNumberFormat="1" applyFont="1" applyBorder="1" applyAlignment="1">
      <alignment horizontal="center" vertical="center" wrapText="1"/>
      <protection/>
    </xf>
    <xf numFmtId="170" fontId="23" fillId="0" borderId="16" xfId="61" applyNumberFormat="1" applyFont="1" applyFill="1" applyBorder="1" applyAlignment="1">
      <alignment horizontal="center" vertical="center" wrapText="1"/>
      <protection/>
    </xf>
    <xf numFmtId="0" fontId="31" fillId="0" borderId="0" xfId="67" applyFont="1" applyFill="1">
      <alignment/>
      <protection/>
    </xf>
    <xf numFmtId="0" fontId="31" fillId="0" borderId="16" xfId="67" applyFont="1" applyBorder="1" applyAlignment="1">
      <alignment vertical="center"/>
      <protection/>
    </xf>
    <xf numFmtId="0" fontId="23" fillId="0" borderId="0" xfId="67" applyFont="1">
      <alignment/>
      <protection/>
    </xf>
    <xf numFmtId="0" fontId="35" fillId="0" borderId="0" xfId="67" applyFont="1">
      <alignment/>
      <protection/>
    </xf>
    <xf numFmtId="2" fontId="31" fillId="0" borderId="0" xfId="67" applyNumberFormat="1" applyFont="1" applyAlignment="1">
      <alignment horizontal="center" vertical="center"/>
      <protection/>
    </xf>
    <xf numFmtId="0" fontId="31" fillId="0" borderId="16" xfId="67" applyFont="1" applyFill="1" applyBorder="1" applyAlignment="1">
      <alignment horizontal="left" vertical="center"/>
      <protection/>
    </xf>
    <xf numFmtId="1" fontId="23" fillId="0" borderId="16" xfId="61" applyNumberFormat="1" applyFont="1" applyBorder="1" applyAlignment="1">
      <alignment horizontal="center" vertical="center" wrapText="1"/>
      <protection/>
    </xf>
    <xf numFmtId="0" fontId="38" fillId="0" borderId="16" xfId="61" applyFont="1" applyBorder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22" borderId="0" xfId="0" applyNumberFormat="1" applyFont="1" applyFill="1" applyBorder="1" applyAlignment="1" applyProtection="1">
      <alignment vertical="top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42" fillId="0" borderId="0" xfId="61" applyFont="1" applyAlignment="1">
      <alignment horizontal="left"/>
      <protection/>
    </xf>
    <xf numFmtId="0" fontId="41" fillId="0" borderId="0" xfId="61" applyFont="1" applyAlignment="1">
      <alignment/>
      <protection/>
    </xf>
    <xf numFmtId="0" fontId="43" fillId="0" borderId="0" xfId="61" applyFont="1" applyAlignment="1">
      <alignment horizontal="left"/>
      <protection/>
    </xf>
    <xf numFmtId="14" fontId="41" fillId="0" borderId="0" xfId="61" applyNumberFormat="1" applyFont="1" applyAlignment="1">
      <alignment horizontal="center"/>
      <protection/>
    </xf>
    <xf numFmtId="0" fontId="43" fillId="0" borderId="0" xfId="61" applyFont="1" applyFill="1" applyAlignment="1">
      <alignment horizontal="center"/>
      <protection/>
    </xf>
    <xf numFmtId="0" fontId="44" fillId="21" borderId="16" xfId="0" applyNumberFormat="1" applyFont="1" applyFill="1" applyBorder="1" applyAlignment="1" applyProtection="1">
      <alignment horizontal="center" vertical="center" wrapText="1"/>
      <protection/>
    </xf>
    <xf numFmtId="0" fontId="28" fillId="22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1" fontId="28" fillId="24" borderId="16" xfId="0" applyNumberFormat="1" applyFont="1" applyFill="1" applyBorder="1" applyAlignment="1" applyProtection="1">
      <alignment horizontal="left" vertical="center" wrapText="1"/>
      <protection/>
    </xf>
    <xf numFmtId="1" fontId="23" fillId="24" borderId="16" xfId="0" applyNumberFormat="1" applyFont="1" applyFill="1" applyBorder="1" applyAlignment="1" applyProtection="1">
      <alignment horizontal="center" vertical="center" wrapText="1"/>
      <protection/>
    </xf>
    <xf numFmtId="2" fontId="23" fillId="2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1" fontId="28" fillId="24" borderId="12" xfId="0" applyNumberFormat="1" applyFont="1" applyFill="1" applyBorder="1" applyAlignment="1" applyProtection="1">
      <alignment horizontal="left" vertical="center" wrapText="1"/>
      <protection/>
    </xf>
    <xf numFmtId="1" fontId="23" fillId="24" borderId="13" xfId="0" applyNumberFormat="1" applyFont="1" applyFill="1" applyBorder="1" applyAlignment="1" applyProtection="1">
      <alignment horizontal="center" vertical="center" wrapText="1"/>
      <protection/>
    </xf>
    <xf numFmtId="2" fontId="23" fillId="22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2" fontId="23" fillId="22" borderId="20" xfId="0" applyNumberFormat="1" applyFont="1" applyFill="1" applyBorder="1" applyAlignment="1" applyProtection="1">
      <alignment horizontal="center" vertical="center" wrapText="1"/>
      <protection/>
    </xf>
    <xf numFmtId="1" fontId="28" fillId="24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2" fontId="0" fillId="0" borderId="0" xfId="62" applyNumberFormat="1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51" fillId="0" borderId="0" xfId="63" applyFont="1" applyAlignment="1">
      <alignment vertical="center"/>
      <protection/>
    </xf>
    <xf numFmtId="0" fontId="52" fillId="0" borderId="0" xfId="60" applyFont="1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2" fontId="51" fillId="0" borderId="0" xfId="63" applyNumberFormat="1" applyFont="1" applyAlignment="1">
      <alignment vertical="center"/>
      <protection/>
    </xf>
    <xf numFmtId="0" fontId="51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53" fillId="0" borderId="0" xfId="60" applyFont="1" applyAlignment="1">
      <alignment vertical="center"/>
      <protection/>
    </xf>
    <xf numFmtId="0" fontId="52" fillId="0" borderId="0" xfId="63" applyFont="1" applyAlignment="1">
      <alignment horizontal="left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left" vertical="center"/>
      <protection/>
    </xf>
    <xf numFmtId="0" fontId="22" fillId="0" borderId="21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22" fillId="0" borderId="0" xfId="63" applyFont="1" applyAlignment="1">
      <alignment vertical="center"/>
      <protection/>
    </xf>
    <xf numFmtId="0" fontId="34" fillId="0" borderId="0" xfId="63" applyFont="1" applyAlignment="1">
      <alignment vertical="center"/>
      <protection/>
    </xf>
    <xf numFmtId="1" fontId="24" fillId="0" borderId="22" xfId="63" applyNumberFormat="1" applyFont="1" applyBorder="1" applyAlignment="1">
      <alignment horizontal="center"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9" fontId="23" fillId="0" borderId="15" xfId="72" applyFont="1" applyFill="1" applyBorder="1" applyAlignment="1" applyProtection="1">
      <alignment horizontal="center" vertical="center"/>
      <protection/>
    </xf>
    <xf numFmtId="1" fontId="24" fillId="0" borderId="24" xfId="63" applyNumberFormat="1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22" fillId="0" borderId="15" xfId="63" applyFont="1" applyBorder="1" applyAlignment="1">
      <alignment horizontal="center" vertical="center"/>
      <protection/>
    </xf>
    <xf numFmtId="0" fontId="22" fillId="0" borderId="26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9" fontId="23" fillId="0" borderId="23" xfId="72" applyFont="1" applyFill="1" applyBorder="1" applyAlignment="1" applyProtection="1">
      <alignment horizontal="center" vertical="center"/>
      <protection/>
    </xf>
    <xf numFmtId="0" fontId="23" fillId="0" borderId="23" xfId="63" applyFont="1" applyBorder="1" applyAlignment="1">
      <alignment horizontal="center" vertical="center"/>
      <protection/>
    </xf>
    <xf numFmtId="0" fontId="41" fillId="0" borderId="27" xfId="62" applyFont="1" applyBorder="1" applyAlignment="1">
      <alignment horizontal="left" vertical="center"/>
      <protection/>
    </xf>
    <xf numFmtId="0" fontId="43" fillId="0" borderId="1" xfId="63" applyFont="1" applyFill="1" applyBorder="1" applyAlignment="1">
      <alignment horizontal="left" vertical="center"/>
      <protection/>
    </xf>
    <xf numFmtId="0" fontId="45" fillId="0" borderId="1" xfId="63" applyFont="1" applyFill="1" applyBorder="1" applyAlignment="1">
      <alignment horizontal="center" vertical="center"/>
      <protection/>
    </xf>
    <xf numFmtId="0" fontId="45" fillId="0" borderId="28" xfId="63" applyFont="1" applyFill="1" applyBorder="1" applyAlignment="1">
      <alignment horizontal="center" vertical="center"/>
      <protection/>
    </xf>
    <xf numFmtId="0" fontId="45" fillId="0" borderId="28" xfId="62" applyFont="1" applyFill="1" applyBorder="1" applyAlignment="1">
      <alignment horizontal="center" vertical="center" wrapText="1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2" fillId="0" borderId="0" xfId="62" applyFont="1" applyFill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0" fontId="41" fillId="0" borderId="16" xfId="62" applyFont="1" applyBorder="1" applyAlignment="1">
      <alignment horizontal="left" vertical="center"/>
      <protection/>
    </xf>
    <xf numFmtId="0" fontId="39" fillId="0" borderId="20" xfId="62" applyFont="1" applyBorder="1" applyAlignment="1">
      <alignment horizontal="left" vertical="center"/>
      <protection/>
    </xf>
    <xf numFmtId="0" fontId="22" fillId="0" borderId="20" xfId="62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2" fontId="40" fillId="0" borderId="16" xfId="72" applyNumberFormat="1" applyFont="1" applyFill="1" applyBorder="1" applyAlignment="1" applyProtection="1">
      <alignment horizontal="right" vertical="center" wrapText="1"/>
      <protection/>
    </xf>
    <xf numFmtId="0" fontId="41" fillId="0" borderId="0" xfId="62" applyFont="1" applyAlignment="1">
      <alignment vertical="center"/>
      <protection/>
    </xf>
    <xf numFmtId="2" fontId="22" fillId="0" borderId="0" xfId="62" applyNumberFormat="1" applyFont="1" applyAlignment="1">
      <alignment vertical="center"/>
      <protection/>
    </xf>
    <xf numFmtId="0" fontId="54" fillId="0" borderId="0" xfId="62" applyFont="1" applyAlignment="1">
      <alignment vertical="center"/>
      <protection/>
    </xf>
    <xf numFmtId="2" fontId="0" fillId="0" borderId="16" xfId="72" applyNumberFormat="1" applyFont="1" applyFill="1" applyBorder="1" applyAlignment="1" applyProtection="1">
      <alignment horizontal="right" vertical="center" wrapText="1"/>
      <protection/>
    </xf>
    <xf numFmtId="0" fontId="39" fillId="0" borderId="16" xfId="62" applyFont="1" applyBorder="1" applyAlignment="1">
      <alignment horizontal="left" vertical="center"/>
      <protection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39" fillId="0" borderId="16" xfId="62" applyFont="1" applyFill="1" applyBorder="1" applyAlignment="1">
      <alignment horizontal="left" vertical="center"/>
      <protection/>
    </xf>
    <xf numFmtId="0" fontId="24" fillId="0" borderId="13" xfId="63" applyFont="1" applyBorder="1" applyAlignment="1">
      <alignment horizontal="center" vertical="center"/>
      <protection/>
    </xf>
    <xf numFmtId="2" fontId="40" fillId="0" borderId="20" xfId="72" applyNumberFormat="1" applyFont="1" applyFill="1" applyBorder="1" applyAlignment="1" applyProtection="1">
      <alignment horizontal="right" vertical="center" wrapText="1"/>
      <protection/>
    </xf>
    <xf numFmtId="0" fontId="39" fillId="0" borderId="20" xfId="62" applyFont="1" applyFill="1" applyBorder="1" applyAlignment="1">
      <alignment horizontal="left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39" fillId="0" borderId="2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vertical="center"/>
      <protection/>
    </xf>
    <xf numFmtId="2" fontId="0" fillId="0" borderId="20" xfId="72" applyNumberFormat="1" applyFont="1" applyFill="1" applyBorder="1" applyAlignment="1" applyProtection="1">
      <alignment horizontal="right" vertical="center" wrapText="1"/>
      <protection/>
    </xf>
    <xf numFmtId="0" fontId="22" fillId="0" borderId="20" xfId="64" applyFont="1" applyFill="1" applyBorder="1" applyAlignment="1">
      <alignment horizontal="center" vertical="center" wrapText="1"/>
      <protection/>
    </xf>
    <xf numFmtId="2" fontId="0" fillId="0" borderId="16" xfId="62" applyNumberFormat="1" applyFont="1" applyBorder="1" applyAlignment="1">
      <alignment vertical="center"/>
      <protection/>
    </xf>
    <xf numFmtId="0" fontId="40" fillId="0" borderId="16" xfId="62" applyFont="1" applyBorder="1" applyAlignment="1">
      <alignment vertical="center"/>
      <protection/>
    </xf>
    <xf numFmtId="0" fontId="41" fillId="0" borderId="0" xfId="62" applyFont="1" applyBorder="1" applyAlignment="1">
      <alignment horizontal="left" vertical="center"/>
      <protection/>
    </xf>
    <xf numFmtId="0" fontId="43" fillId="0" borderId="0" xfId="62" applyFont="1" applyBorder="1" applyAlignment="1">
      <alignment horizontal="left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0" xfId="63" applyFont="1" applyBorder="1" applyAlignment="1">
      <alignment horizontal="center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2" fontId="41" fillId="0" borderId="0" xfId="72" applyNumberFormat="1" applyFont="1" applyFill="1" applyBorder="1" applyAlignment="1" applyProtection="1">
      <alignment horizontal="right" vertical="center" wrapText="1"/>
      <protection/>
    </xf>
    <xf numFmtId="2" fontId="24" fillId="0" borderId="0" xfId="72" applyNumberFormat="1" applyFont="1" applyFill="1" applyBorder="1" applyAlignment="1" applyProtection="1">
      <alignment horizontal="right" vertical="center" wrapText="1"/>
      <protection/>
    </xf>
    <xf numFmtId="0" fontId="24" fillId="0" borderId="0" xfId="61" applyFont="1" applyBorder="1" applyAlignment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27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NumberFormat="1" applyFont="1" applyFill="1" applyBorder="1" applyAlignment="1" applyProtection="1">
      <alignment horizontal="left" wrapText="1"/>
      <protection/>
    </xf>
    <xf numFmtId="1" fontId="23" fillId="24" borderId="16" xfId="0" applyNumberFormat="1" applyFont="1" applyFill="1" applyBorder="1" applyAlignment="1" applyProtection="1">
      <alignment horizontal="left" vertical="top" wrapText="1"/>
      <protection/>
    </xf>
    <xf numFmtId="1" fontId="47" fillId="24" borderId="16" xfId="0" applyNumberFormat="1" applyFont="1" applyFill="1" applyBorder="1" applyAlignment="1" applyProtection="1">
      <alignment horizontal="left" wrapText="1"/>
      <protection/>
    </xf>
    <xf numFmtId="1" fontId="0" fillId="24" borderId="16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23" fillId="0" borderId="16" xfId="68" applyNumberFormat="1" applyFont="1" applyFill="1" applyBorder="1" applyAlignment="1" applyProtection="1">
      <alignment horizontal="center" vertical="center" wrapText="1"/>
      <protection hidden="1"/>
    </xf>
    <xf numFmtId="2" fontId="23" fillId="0" borderId="16" xfId="61" applyNumberFormat="1" applyFont="1" applyBorder="1" applyAlignment="1" applyProtection="1">
      <alignment horizontal="center" vertical="center"/>
      <protection hidden="1"/>
    </xf>
    <xf numFmtId="1" fontId="23" fillId="0" borderId="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61" applyNumberFormat="1" applyFont="1" applyProtection="1">
      <alignment/>
      <protection hidden="1"/>
    </xf>
    <xf numFmtId="0" fontId="23" fillId="0" borderId="0" xfId="61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2" fillId="0" borderId="0" xfId="61" applyNumberFormat="1" applyFont="1" applyProtection="1">
      <alignment/>
      <protection hidden="1"/>
    </xf>
    <xf numFmtId="0" fontId="22" fillId="0" borderId="0" xfId="61" applyFont="1" applyProtection="1">
      <alignment/>
      <protection hidden="1"/>
    </xf>
    <xf numFmtId="2" fontId="55" fillId="0" borderId="16" xfId="61" applyNumberFormat="1" applyFont="1" applyBorder="1" applyAlignment="1">
      <alignment horizontal="center" vertical="center" wrapText="1"/>
      <protection/>
    </xf>
    <xf numFmtId="0" fontId="37" fillId="0" borderId="16" xfId="67" applyFont="1" applyFill="1" applyBorder="1" applyAlignment="1">
      <alignment horizontal="left" vertical="center"/>
      <protection/>
    </xf>
    <xf numFmtId="0" fontId="0" fillId="0" borderId="0" xfId="61" applyFont="1" applyAlignment="1">
      <alignment horizontal="center"/>
      <protection/>
    </xf>
    <xf numFmtId="0" fontId="39" fillId="0" borderId="0" xfId="61" applyFont="1" applyBorder="1" applyAlignment="1">
      <alignment horizontal="left"/>
      <protection/>
    </xf>
    <xf numFmtId="0" fontId="0" fillId="24" borderId="0" xfId="61" applyFont="1" applyFill="1" applyAlignment="1">
      <alignment horizontal="right" vertical="center"/>
      <protection/>
    </xf>
    <xf numFmtId="14" fontId="0" fillId="0" borderId="0" xfId="61" applyNumberFormat="1" applyFont="1" applyAlignment="1">
      <alignment horizontal="center" vertical="center"/>
      <protection/>
    </xf>
    <xf numFmtId="0" fontId="3" fillId="3" borderId="12" xfId="61" applyFont="1" applyFill="1" applyBorder="1" applyAlignment="1">
      <alignment horizontal="center" vertical="center" wrapText="1"/>
      <protection/>
    </xf>
    <xf numFmtId="0" fontId="36" fillId="3" borderId="16" xfId="61" applyFont="1" applyFill="1" applyBorder="1" applyAlignment="1">
      <alignment horizontal="center" vertical="center" wrapText="1"/>
      <protection/>
    </xf>
    <xf numFmtId="0" fontId="22" fillId="0" borderId="12" xfId="61" applyFont="1" applyBorder="1" applyAlignment="1">
      <alignment horizontal="center" vertical="center" wrapText="1"/>
      <protection/>
    </xf>
    <xf numFmtId="0" fontId="34" fillId="0" borderId="12" xfId="67" applyFont="1" applyBorder="1" applyAlignment="1">
      <alignment horizontal="center" vertical="center" wrapText="1"/>
      <protection/>
    </xf>
    <xf numFmtId="0" fontId="34" fillId="0" borderId="12" xfId="67" applyFont="1" applyBorder="1" applyAlignment="1">
      <alignment horizontal="center" vertical="center"/>
      <protection/>
    </xf>
    <xf numFmtId="0" fontId="34" fillId="0" borderId="16" xfId="67" applyFont="1" applyBorder="1" applyAlignment="1">
      <alignment horizontal="left" vertical="center"/>
      <protection/>
    </xf>
    <xf numFmtId="0" fontId="22" fillId="0" borderId="16" xfId="61" applyFont="1" applyBorder="1">
      <alignment/>
      <protection/>
    </xf>
    <xf numFmtId="0" fontId="22" fillId="0" borderId="12" xfId="61" applyFont="1" applyBorder="1" applyAlignment="1">
      <alignment horizontal="center" vertical="center"/>
      <protection/>
    </xf>
    <xf numFmtId="0" fontId="22" fillId="24" borderId="16" xfId="67" applyFont="1" applyFill="1" applyBorder="1" applyAlignment="1">
      <alignment horizontal="left" vertical="center"/>
      <protection/>
    </xf>
    <xf numFmtId="0" fontId="34" fillId="24" borderId="12" xfId="67" applyFont="1" applyFill="1" applyBorder="1" applyAlignment="1">
      <alignment horizontal="center" vertical="center"/>
      <protection/>
    </xf>
    <xf numFmtId="0" fontId="22" fillId="0" borderId="16" xfId="61" applyFont="1" applyBorder="1" applyAlignment="1">
      <alignment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10" borderId="12" xfId="61" applyFont="1" applyFill="1" applyBorder="1" applyAlignment="1">
      <alignment horizontal="left" vertical="center"/>
      <protection/>
    </xf>
    <xf numFmtId="0" fontId="24" fillId="10" borderId="16" xfId="61" applyFont="1" applyFill="1" applyBorder="1" applyAlignment="1" applyProtection="1">
      <alignment horizontal="center" vertical="center" wrapText="1"/>
      <protection hidden="1"/>
    </xf>
    <xf numFmtId="0" fontId="22" fillId="24" borderId="14" xfId="67" applyFont="1" applyFill="1" applyBorder="1" applyAlignment="1">
      <alignment horizontal="left" vertical="center"/>
      <protection/>
    </xf>
    <xf numFmtId="0" fontId="22" fillId="24" borderId="29" xfId="67" applyFont="1" applyFill="1" applyBorder="1" applyAlignment="1">
      <alignment horizontal="center" vertical="center"/>
      <protection/>
    </xf>
    <xf numFmtId="0" fontId="22" fillId="24" borderId="12" xfId="67" applyFont="1" applyFill="1" applyBorder="1" applyAlignment="1">
      <alignment horizontal="center" vertical="center"/>
      <protection/>
    </xf>
    <xf numFmtId="0" fontId="22" fillId="25" borderId="12" xfId="61" applyFont="1" applyFill="1" applyBorder="1" applyAlignment="1">
      <alignment horizontal="left" vertical="center"/>
      <protection/>
    </xf>
    <xf numFmtId="0" fontId="24" fillId="25" borderId="16" xfId="61" applyFont="1" applyFill="1" applyBorder="1" applyAlignment="1">
      <alignment horizontal="center" vertical="center" wrapText="1"/>
      <protection/>
    </xf>
    <xf numFmtId="0" fontId="22" fillId="0" borderId="14" xfId="61" applyFont="1" applyBorder="1" applyAlignment="1">
      <alignment horizontal="left" vertical="center"/>
      <protection/>
    </xf>
    <xf numFmtId="0" fontId="22" fillId="0" borderId="29" xfId="61" applyFont="1" applyBorder="1" applyAlignment="1">
      <alignment vertical="center"/>
      <protection/>
    </xf>
    <xf numFmtId="1" fontId="24" fillId="24" borderId="16" xfId="61" applyNumberFormat="1" applyFont="1" applyFill="1" applyBorder="1" applyAlignment="1">
      <alignment horizontal="center" vertical="center"/>
      <protection/>
    </xf>
    <xf numFmtId="1" fontId="36" fillId="0" borderId="16" xfId="67" applyNumberFormat="1" applyFont="1" applyFill="1" applyBorder="1" applyAlignment="1" applyProtection="1">
      <alignment horizontal="center" vertical="center" wrapText="1"/>
      <protection hidden="1"/>
    </xf>
    <xf numFmtId="1" fontId="24" fillId="0" borderId="16" xfId="61" applyNumberFormat="1" applyFont="1" applyFill="1" applyBorder="1" applyAlignment="1">
      <alignment horizontal="center" vertical="center"/>
      <protection/>
    </xf>
    <xf numFmtId="1" fontId="36" fillId="0" borderId="16" xfId="67" applyNumberFormat="1" applyFont="1" applyFill="1" applyBorder="1" applyAlignment="1">
      <alignment horizontal="center" vertical="center" wrapText="1"/>
      <protection/>
    </xf>
    <xf numFmtId="0" fontId="36" fillId="0" borderId="16" xfId="67" applyNumberFormat="1" applyFont="1" applyFill="1" applyBorder="1" applyAlignment="1" applyProtection="1">
      <alignment horizontal="center" vertical="center" wrapText="1"/>
      <protection hidden="1"/>
    </xf>
    <xf numFmtId="1" fontId="24" fillId="24" borderId="14" xfId="61" applyNumberFormat="1" applyFont="1" applyFill="1" applyBorder="1" applyAlignment="1">
      <alignment horizontal="center" vertical="center"/>
      <protection/>
    </xf>
    <xf numFmtId="0" fontId="24" fillId="3" borderId="16" xfId="61" applyFont="1" applyFill="1" applyBorder="1" applyAlignment="1">
      <alignment vertical="center"/>
      <protection/>
    </xf>
    <xf numFmtId="168" fontId="56" fillId="0" borderId="16" xfId="67" applyNumberFormat="1" applyFont="1" applyFill="1" applyBorder="1" applyAlignment="1">
      <alignment horizontal="center" vertical="center" wrapText="1"/>
      <protection/>
    </xf>
    <xf numFmtId="0" fontId="24" fillId="4" borderId="16" xfId="61" applyFont="1" applyFill="1" applyBorder="1" applyAlignment="1">
      <alignment vertical="center"/>
      <protection/>
    </xf>
    <xf numFmtId="1" fontId="24" fillId="0" borderId="16" xfId="61" applyNumberFormat="1" applyFont="1" applyBorder="1" applyAlignment="1">
      <alignment horizontal="center" vertical="center"/>
      <protection/>
    </xf>
    <xf numFmtId="0" fontId="0" fillId="15" borderId="13" xfId="61" applyFont="1" applyFill="1" applyBorder="1" applyAlignment="1">
      <alignment horizontal="left" vertical="center" wrapText="1"/>
      <protection/>
    </xf>
    <xf numFmtId="0" fontId="57" fillId="0" borderId="16" xfId="61" applyFont="1" applyBorder="1" applyAlignment="1">
      <alignment horizontal="center" vertical="center"/>
      <protection/>
    </xf>
    <xf numFmtId="0" fontId="57" fillId="8" borderId="16" xfId="61" applyFont="1" applyFill="1" applyBorder="1" applyAlignment="1">
      <alignment horizontal="center" vertical="center" wrapText="1"/>
      <protection/>
    </xf>
    <xf numFmtId="0" fontId="57" fillId="8" borderId="16" xfId="61" applyFont="1" applyFill="1" applyBorder="1" applyAlignment="1">
      <alignment horizontal="left" vertical="center"/>
      <protection/>
    </xf>
    <xf numFmtId="0" fontId="0" fillId="8" borderId="16" xfId="61" applyFont="1" applyFill="1" applyBorder="1" applyAlignment="1">
      <alignment horizontal="center" vertical="center" wrapText="1"/>
      <protection/>
    </xf>
    <xf numFmtId="0" fontId="58" fillId="8" borderId="16" xfId="67" applyFont="1" applyFill="1" applyBorder="1" applyAlignment="1">
      <alignment horizontal="left" vertical="center"/>
      <protection/>
    </xf>
    <xf numFmtId="0" fontId="15" fillId="8" borderId="16" xfId="67" applyFont="1" applyFill="1" applyBorder="1" applyAlignment="1">
      <alignment horizontal="left" vertical="center" wrapText="1"/>
      <protection/>
    </xf>
    <xf numFmtId="168" fontId="0" fillId="8" borderId="16" xfId="61" applyNumberFormat="1" applyFont="1" applyFill="1" applyBorder="1" applyAlignment="1">
      <alignment horizontal="center" vertical="center"/>
      <protection/>
    </xf>
    <xf numFmtId="168" fontId="0" fillId="8" borderId="16" xfId="61" applyNumberFormat="1" applyFont="1" applyFill="1" applyBorder="1" applyAlignment="1">
      <alignment horizontal="center" vertical="center" wrapText="1"/>
      <protection/>
    </xf>
    <xf numFmtId="168" fontId="0" fillId="8" borderId="16" xfId="67" applyNumberFormat="1" applyFont="1" applyFill="1" applyBorder="1" applyAlignment="1">
      <alignment horizontal="center" vertical="center" wrapText="1"/>
      <protection/>
    </xf>
    <xf numFmtId="168" fontId="0" fillId="8" borderId="11" xfId="67" applyNumberFormat="1" applyFont="1" applyFill="1" applyBorder="1" applyAlignment="1">
      <alignment horizontal="center" vertical="center" wrapText="1"/>
      <protection/>
    </xf>
    <xf numFmtId="0" fontId="58" fillId="8" borderId="16" xfId="61" applyFont="1" applyFill="1" applyBorder="1" applyAlignment="1">
      <alignment horizontal="left" vertical="center"/>
      <protection/>
    </xf>
    <xf numFmtId="0" fontId="0" fillId="8" borderId="16" xfId="0" applyFont="1" applyFill="1" applyBorder="1" applyAlignment="1">
      <alignment horizontal="center" vertical="center" wrapText="1"/>
    </xf>
    <xf numFmtId="168" fontId="0" fillId="8" borderId="14" xfId="67" applyNumberFormat="1" applyFont="1" applyFill="1" applyBorder="1" applyAlignment="1">
      <alignment horizontal="center" vertical="center"/>
      <protection/>
    </xf>
    <xf numFmtId="0" fontId="58" fillId="25" borderId="16" xfId="61" applyFont="1" applyFill="1" applyBorder="1" applyAlignment="1">
      <alignment horizontal="left" vertical="center"/>
      <protection/>
    </xf>
    <xf numFmtId="0" fontId="0" fillId="25" borderId="16" xfId="0" applyFont="1" applyFill="1" applyBorder="1" applyAlignment="1">
      <alignment horizontal="center" vertical="center" wrapText="1"/>
    </xf>
    <xf numFmtId="0" fontId="23" fillId="0" borderId="11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left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1" fillId="0" borderId="11" xfId="66" applyFont="1" applyBorder="1" applyAlignment="1">
      <alignment horizontal="left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20" xfId="61" applyFont="1" applyBorder="1" applyAlignment="1">
      <alignment vertical="center" wrapText="1"/>
      <protection/>
    </xf>
    <xf numFmtId="0" fontId="31" fillId="0" borderId="12" xfId="67" applyFont="1" applyBorder="1" applyAlignment="1">
      <alignment horizontal="left" vertical="center" wrapText="1"/>
      <protection/>
    </xf>
    <xf numFmtId="0" fontId="23" fillId="0" borderId="12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60" fillId="0" borderId="16" xfId="61" applyFont="1" applyBorder="1" applyAlignment="1">
      <alignment horizontal="center" vertical="center"/>
      <protection/>
    </xf>
    <xf numFmtId="0" fontId="60" fillId="8" borderId="16" xfId="61" applyFont="1" applyFill="1" applyBorder="1" applyAlignment="1">
      <alignment horizontal="center" vertical="center" wrapText="1"/>
      <protection/>
    </xf>
    <xf numFmtId="0" fontId="60" fillId="0" borderId="0" xfId="61" applyFont="1" applyAlignment="1">
      <alignment horizontal="center" vertical="center"/>
      <protection/>
    </xf>
    <xf numFmtId="0" fontId="60" fillId="8" borderId="12" xfId="61" applyFont="1" applyFill="1" applyBorder="1" applyAlignment="1">
      <alignment horizontal="center" vertical="center"/>
      <protection/>
    </xf>
    <xf numFmtId="0" fontId="60" fillId="8" borderId="20" xfId="61" applyFont="1" applyFill="1" applyBorder="1" applyAlignment="1">
      <alignment horizontal="center" vertical="center"/>
      <protection/>
    </xf>
    <xf numFmtId="0" fontId="57" fillId="8" borderId="12" xfId="61" applyFont="1" applyFill="1" applyBorder="1" applyAlignment="1">
      <alignment horizontal="center" vertical="center"/>
      <protection/>
    </xf>
    <xf numFmtId="0" fontId="57" fillId="8" borderId="20" xfId="61" applyFont="1" applyFill="1" applyBorder="1" applyAlignment="1">
      <alignment horizontal="center" vertical="center"/>
      <protection/>
    </xf>
    <xf numFmtId="0" fontId="30" fillId="8" borderId="12" xfId="61" applyFont="1" applyFill="1" applyBorder="1" applyAlignment="1">
      <alignment horizontal="center" vertical="center"/>
      <protection/>
    </xf>
    <xf numFmtId="0" fontId="30" fillId="8" borderId="20" xfId="61" applyFont="1" applyFill="1" applyBorder="1" applyAlignment="1">
      <alignment horizontal="center" vertical="center"/>
      <protection/>
    </xf>
    <xf numFmtId="0" fontId="58" fillId="8" borderId="12" xfId="67" applyFont="1" applyFill="1" applyBorder="1" applyAlignment="1">
      <alignment horizontal="center" vertical="center"/>
      <protection/>
    </xf>
    <xf numFmtId="0" fontId="58" fillId="8" borderId="20" xfId="67" applyFont="1" applyFill="1" applyBorder="1" applyAlignment="1">
      <alignment horizontal="center" vertical="center"/>
      <protection/>
    </xf>
    <xf numFmtId="0" fontId="32" fillId="8" borderId="12" xfId="67" applyFont="1" applyFill="1" applyBorder="1" applyAlignment="1">
      <alignment horizontal="center" vertical="center"/>
      <protection/>
    </xf>
    <xf numFmtId="0" fontId="32" fillId="8" borderId="20" xfId="67" applyFont="1" applyFill="1" applyBorder="1" applyAlignment="1">
      <alignment horizontal="center" vertical="center"/>
      <protection/>
    </xf>
  </cellXfs>
  <cellStyles count="67">
    <cellStyle name="Normal" xfId="0"/>
    <cellStyle name="_23258267" xfId="15"/>
    <cellStyle name="_DIL_mast_serv_080909" xfId="16"/>
    <cellStyle name="_DIL_mast_serv_08122008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_PL MCH OPT SUP" xfId="36"/>
    <cellStyle name="Comma0" xfId="37"/>
    <cellStyle name="Euro" xfId="38"/>
    <cellStyle name="heading" xfId="39"/>
    <cellStyle name="Normal_Blad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23258267" xfId="60"/>
    <cellStyle name="Обычный_DILLER" xfId="61"/>
    <cellStyle name="Обычный_MS_080610_DIL" xfId="62"/>
    <cellStyle name="Обычный_PR_Bank" xfId="63"/>
    <cellStyle name="Обычный_PRICE_rezak" xfId="64"/>
    <cellStyle name="Обычный_Дорс Прайс (партнеры) декабрь 2008 ($)" xfId="65"/>
    <cellStyle name="Обычный_Опт2003апрель" xfId="66"/>
    <cellStyle name="Обычный_Опт2004март" xfId="67"/>
    <cellStyle name="Обычный_Прайс партнёрский 27октября _2008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(143)" xfId="76"/>
    <cellStyle name="Тысячи_(143)" xfId="77"/>
    <cellStyle name="Comma" xfId="78"/>
    <cellStyle name="Comma [0]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D94"/>
  <sheetViews>
    <sheetView workbookViewId="0" topLeftCell="A1">
      <selection activeCell="B28" sqref="B28"/>
    </sheetView>
  </sheetViews>
  <sheetFormatPr defaultColWidth="9.140625" defaultRowHeight="12.75"/>
  <cols>
    <col min="1" max="1" width="7.00390625" style="1" customWidth="1"/>
    <col min="2" max="2" width="19.8515625" style="2" customWidth="1"/>
    <col min="3" max="3" width="61.421875" style="2" customWidth="1"/>
    <col min="4" max="4" width="8.00390625" style="1" customWidth="1"/>
    <col min="5" max="16384" width="9.140625" style="3" customWidth="1"/>
  </cols>
  <sheetData>
    <row r="1" spans="1:4" s="6" customFormat="1" ht="13.5" customHeight="1">
      <c r="A1" s="4"/>
      <c r="B1" s="191" t="s">
        <v>4</v>
      </c>
      <c r="C1" s="191"/>
      <c r="D1" s="5"/>
    </row>
    <row r="2" spans="1:4" s="6" customFormat="1" ht="13.5" customHeight="1">
      <c r="A2" s="4"/>
      <c r="B2" s="191" t="s">
        <v>5</v>
      </c>
      <c r="C2" s="191"/>
      <c r="D2" s="5"/>
    </row>
    <row r="3" spans="1:4" s="6" customFormat="1" ht="13.5" customHeight="1">
      <c r="A3" s="4"/>
      <c r="B3" s="191" t="s">
        <v>6</v>
      </c>
      <c r="C3" s="191"/>
      <c r="D3" s="7">
        <f ca="1">TODAY()</f>
        <v>41172</v>
      </c>
    </row>
    <row r="4" spans="1:4" s="6" customFormat="1" ht="9" customHeight="1">
      <c r="A4" s="4"/>
      <c r="B4" s="8"/>
      <c r="C4" s="8"/>
      <c r="D4" s="7"/>
    </row>
    <row r="5" spans="1:4" s="2" customFormat="1" ht="13.5" customHeight="1">
      <c r="A5" s="4" t="s">
        <v>7</v>
      </c>
      <c r="B5" s="46" t="s">
        <v>8</v>
      </c>
      <c r="C5" s="46" t="s">
        <v>9</v>
      </c>
      <c r="D5" s="262" t="s">
        <v>10</v>
      </c>
    </row>
    <row r="6" spans="1:4" s="2" customFormat="1" ht="15" customHeight="1">
      <c r="A6" s="25">
        <v>1</v>
      </c>
      <c r="B6" s="10"/>
      <c r="C6" s="246" t="s">
        <v>1</v>
      </c>
      <c r="D6" s="11"/>
    </row>
    <row r="7" spans="1:4" s="278" customFormat="1" ht="13.5" customHeight="1">
      <c r="A7" s="276">
        <f aca="true" t="shared" si="0" ref="A7:A38">A6+1</f>
        <v>2</v>
      </c>
      <c r="B7" s="279" t="s">
        <v>11</v>
      </c>
      <c r="C7" s="280"/>
      <c r="D7" s="277"/>
    </row>
    <row r="8" spans="1:4" s="14" customFormat="1" ht="13.5" customHeight="1">
      <c r="A8" s="263">
        <f t="shared" si="0"/>
        <v>3</v>
      </c>
      <c r="B8" s="12" t="s">
        <v>12</v>
      </c>
      <c r="C8" s="56" t="s">
        <v>13</v>
      </c>
      <c r="D8" s="13">
        <v>145</v>
      </c>
    </row>
    <row r="9" spans="1:4" s="14" customFormat="1" ht="12" customHeight="1">
      <c r="A9" s="263">
        <f t="shared" si="0"/>
        <v>4</v>
      </c>
      <c r="B9" s="12" t="s">
        <v>14</v>
      </c>
      <c r="C9" s="56" t="s">
        <v>15</v>
      </c>
      <c r="D9" s="13">
        <v>186</v>
      </c>
    </row>
    <row r="10" spans="1:4" s="14" customFormat="1" ht="23.25" customHeight="1">
      <c r="A10" s="263">
        <f t="shared" si="0"/>
        <v>5</v>
      </c>
      <c r="B10" s="12" t="s">
        <v>16</v>
      </c>
      <c r="C10" s="56" t="s">
        <v>17</v>
      </c>
      <c r="D10" s="13">
        <v>230</v>
      </c>
    </row>
    <row r="11" spans="1:4" s="14" customFormat="1" ht="22.5" customHeight="1">
      <c r="A11" s="263">
        <f t="shared" si="0"/>
        <v>6</v>
      </c>
      <c r="B11" s="12" t="s">
        <v>18</v>
      </c>
      <c r="C11" s="264" t="s">
        <v>19</v>
      </c>
      <c r="D11" s="13">
        <v>2066</v>
      </c>
    </row>
    <row r="12" spans="1:4" s="14" customFormat="1" ht="12" customHeight="1">
      <c r="A12" s="263">
        <f t="shared" si="0"/>
        <v>7</v>
      </c>
      <c r="B12" s="12" t="s">
        <v>20</v>
      </c>
      <c r="C12" s="56" t="s">
        <v>21</v>
      </c>
      <c r="D12" s="13">
        <v>883</v>
      </c>
    </row>
    <row r="13" spans="1:4" s="275" customFormat="1" ht="13.5" customHeight="1">
      <c r="A13" s="247">
        <f t="shared" si="0"/>
        <v>8</v>
      </c>
      <c r="B13" s="281" t="s">
        <v>22</v>
      </c>
      <c r="C13" s="282"/>
      <c r="D13" s="248"/>
    </row>
    <row r="14" spans="1:4" s="14" customFormat="1" ht="11.25" customHeight="1">
      <c r="A14" s="263">
        <f t="shared" si="0"/>
        <v>9</v>
      </c>
      <c r="B14" s="12" t="s">
        <v>23</v>
      </c>
      <c r="C14" s="265" t="s">
        <v>24</v>
      </c>
      <c r="D14" s="13">
        <v>75</v>
      </c>
    </row>
    <row r="15" spans="1:4" s="14" customFormat="1" ht="12.75" customHeight="1">
      <c r="A15" s="263">
        <f t="shared" si="0"/>
        <v>10</v>
      </c>
      <c r="B15" s="281" t="s">
        <v>25</v>
      </c>
      <c r="C15" s="282"/>
      <c r="D15" s="15"/>
    </row>
    <row r="16" spans="1:4" s="14" customFormat="1" ht="13.5" customHeight="1">
      <c r="A16" s="263">
        <f t="shared" si="0"/>
        <v>11</v>
      </c>
      <c r="B16" s="16" t="s">
        <v>26</v>
      </c>
      <c r="C16" s="56" t="s">
        <v>27</v>
      </c>
      <c r="D16" s="17">
        <v>156</v>
      </c>
    </row>
    <row r="17" spans="1:4" s="14" customFormat="1" ht="12.75" customHeight="1">
      <c r="A17" s="263">
        <f t="shared" si="0"/>
        <v>12</v>
      </c>
      <c r="B17" s="16" t="s">
        <v>28</v>
      </c>
      <c r="C17" s="56" t="s">
        <v>29</v>
      </c>
      <c r="D17" s="17">
        <v>180</v>
      </c>
    </row>
    <row r="18" spans="1:4" s="14" customFormat="1" ht="10.5" customHeight="1">
      <c r="A18" s="263">
        <f t="shared" si="0"/>
        <v>13</v>
      </c>
      <c r="B18" s="16" t="s">
        <v>30</v>
      </c>
      <c r="C18" s="56" t="s">
        <v>31</v>
      </c>
      <c r="D18" s="17">
        <v>162</v>
      </c>
    </row>
    <row r="19" spans="1:4" s="14" customFormat="1" ht="15" customHeight="1">
      <c r="A19" s="263">
        <f t="shared" si="0"/>
        <v>14</v>
      </c>
      <c r="B19" s="16" t="s">
        <v>32</v>
      </c>
      <c r="C19" s="56" t="s">
        <v>33</v>
      </c>
      <c r="D19" s="17">
        <v>312</v>
      </c>
    </row>
    <row r="20" spans="1:4" s="14" customFormat="1" ht="13.5" customHeight="1">
      <c r="A20" s="263">
        <f t="shared" si="0"/>
        <v>15</v>
      </c>
      <c r="B20" s="16" t="s">
        <v>34</v>
      </c>
      <c r="C20" s="56" t="s">
        <v>35</v>
      </c>
      <c r="D20" s="17">
        <v>160</v>
      </c>
    </row>
    <row r="21" spans="1:4" s="14" customFormat="1" ht="14.25" customHeight="1">
      <c r="A21" s="263">
        <f t="shared" si="0"/>
        <v>16</v>
      </c>
      <c r="B21" s="16" t="s">
        <v>36</v>
      </c>
      <c r="C21" s="56" t="s">
        <v>37</v>
      </c>
      <c r="D21" s="17">
        <v>189</v>
      </c>
    </row>
    <row r="22" spans="1:4" s="14" customFormat="1" ht="13.5" customHeight="1">
      <c r="A22" s="263">
        <f t="shared" si="0"/>
        <v>17</v>
      </c>
      <c r="B22" s="283" t="s">
        <v>38</v>
      </c>
      <c r="C22" s="284"/>
      <c r="D22" s="18"/>
    </row>
    <row r="23" spans="1:4" s="14" customFormat="1" ht="12.75" customHeight="1">
      <c r="A23" s="263">
        <f t="shared" si="0"/>
        <v>18</v>
      </c>
      <c r="B23" s="16" t="s">
        <v>39</v>
      </c>
      <c r="C23" s="56" t="s">
        <v>40</v>
      </c>
      <c r="D23" s="19">
        <v>258</v>
      </c>
    </row>
    <row r="24" spans="1:4" s="14" customFormat="1" ht="13.5" customHeight="1">
      <c r="A24" s="263">
        <f t="shared" si="0"/>
        <v>19</v>
      </c>
      <c r="B24" s="16" t="s">
        <v>41</v>
      </c>
      <c r="C24" s="266" t="s">
        <v>42</v>
      </c>
      <c r="D24" s="17">
        <v>234</v>
      </c>
    </row>
    <row r="25" spans="1:4" s="14" customFormat="1" ht="11.25" customHeight="1">
      <c r="A25" s="263">
        <f t="shared" si="0"/>
        <v>20</v>
      </c>
      <c r="B25" s="16" t="s">
        <v>43</v>
      </c>
      <c r="C25" s="266" t="s">
        <v>44</v>
      </c>
      <c r="D25" s="17">
        <v>282</v>
      </c>
    </row>
    <row r="26" spans="1:4" s="14" customFormat="1" ht="14.25" customHeight="1">
      <c r="A26" s="263">
        <f t="shared" si="0"/>
        <v>21</v>
      </c>
      <c r="B26" s="283" t="s">
        <v>45</v>
      </c>
      <c r="C26" s="284"/>
      <c r="D26" s="18"/>
    </row>
    <row r="27" spans="1:4" s="14" customFormat="1" ht="14.25" customHeight="1">
      <c r="A27" s="263">
        <f t="shared" si="0"/>
        <v>22</v>
      </c>
      <c r="B27" s="16" t="s">
        <v>46</v>
      </c>
      <c r="C27" s="266" t="s">
        <v>47</v>
      </c>
      <c r="D27" s="20">
        <v>518</v>
      </c>
    </row>
    <row r="28" spans="1:4" s="14" customFormat="1" ht="10.5" customHeight="1">
      <c r="A28" s="263">
        <f t="shared" si="0"/>
        <v>23</v>
      </c>
      <c r="B28" s="16" t="s">
        <v>48</v>
      </c>
      <c r="C28" s="266" t="s">
        <v>49</v>
      </c>
      <c r="D28" s="20">
        <v>689</v>
      </c>
    </row>
    <row r="29" spans="1:4" s="14" customFormat="1" ht="24.75" customHeight="1">
      <c r="A29" s="263">
        <f t="shared" si="0"/>
        <v>24</v>
      </c>
      <c r="B29" s="16" t="s">
        <v>50</v>
      </c>
      <c r="C29" s="266" t="s">
        <v>51</v>
      </c>
      <c r="D29" s="20">
        <v>671</v>
      </c>
    </row>
    <row r="30" spans="1:4" s="14" customFormat="1" ht="26.25" customHeight="1">
      <c r="A30" s="263">
        <f t="shared" si="0"/>
        <v>25</v>
      </c>
      <c r="B30" s="16" t="s">
        <v>52</v>
      </c>
      <c r="C30" s="266" t="s">
        <v>53</v>
      </c>
      <c r="D30" s="20">
        <v>842</v>
      </c>
    </row>
    <row r="31" spans="1:4" s="14" customFormat="1" ht="14.25" customHeight="1">
      <c r="A31" s="263">
        <f t="shared" si="0"/>
        <v>26</v>
      </c>
      <c r="B31" s="283" t="s">
        <v>54</v>
      </c>
      <c r="C31" s="284"/>
      <c r="D31" s="18"/>
    </row>
    <row r="32" spans="1:4" s="14" customFormat="1" ht="32.25" customHeight="1">
      <c r="A32" s="263">
        <f t="shared" si="0"/>
        <v>27</v>
      </c>
      <c r="B32" s="21" t="s">
        <v>55</v>
      </c>
      <c r="C32" s="23" t="s">
        <v>56</v>
      </c>
      <c r="D32" s="20">
        <v>604</v>
      </c>
    </row>
    <row r="33" spans="1:4" s="14" customFormat="1" ht="41.25" customHeight="1">
      <c r="A33" s="263">
        <f t="shared" si="0"/>
        <v>28</v>
      </c>
      <c r="B33" s="21" t="s">
        <v>57</v>
      </c>
      <c r="C33" s="23" t="s">
        <v>58</v>
      </c>
      <c r="D33" s="20">
        <v>1500</v>
      </c>
    </row>
    <row r="34" spans="1:4" s="14" customFormat="1" ht="40.5" customHeight="1">
      <c r="A34" s="263">
        <f t="shared" si="0"/>
        <v>29</v>
      </c>
      <c r="B34" s="21" t="s">
        <v>59</v>
      </c>
      <c r="C34" s="23" t="s">
        <v>2</v>
      </c>
      <c r="D34" s="20">
        <v>1677</v>
      </c>
    </row>
    <row r="35" spans="1:4" s="14" customFormat="1" ht="12.75" customHeight="1">
      <c r="A35" s="263">
        <f t="shared" si="0"/>
        <v>30</v>
      </c>
      <c r="B35" s="283" t="s">
        <v>60</v>
      </c>
      <c r="C35" s="284"/>
      <c r="D35" s="22"/>
    </row>
    <row r="36" spans="1:4" s="14" customFormat="1" ht="32.25" customHeight="1">
      <c r="A36" s="263">
        <f t="shared" si="0"/>
        <v>31</v>
      </c>
      <c r="B36" s="21" t="s">
        <v>61</v>
      </c>
      <c r="C36" s="23" t="s">
        <v>62</v>
      </c>
      <c r="D36" s="20">
        <v>1380</v>
      </c>
    </row>
    <row r="37" spans="1:4" s="14" customFormat="1" ht="48.75" customHeight="1">
      <c r="A37" s="263">
        <f t="shared" si="0"/>
        <v>32</v>
      </c>
      <c r="B37" s="23" t="s">
        <v>63</v>
      </c>
      <c r="C37" s="23" t="s">
        <v>64</v>
      </c>
      <c r="D37" s="20">
        <v>1635</v>
      </c>
    </row>
    <row r="38" spans="1:4" s="14" customFormat="1" ht="36" customHeight="1">
      <c r="A38" s="263">
        <f t="shared" si="0"/>
        <v>33</v>
      </c>
      <c r="B38" s="21" t="s">
        <v>65</v>
      </c>
      <c r="C38" s="23" t="s">
        <v>66</v>
      </c>
      <c r="D38" s="20">
        <v>2550</v>
      </c>
    </row>
    <row r="39" spans="1:4" s="14" customFormat="1" ht="58.5" customHeight="1">
      <c r="A39" s="263">
        <f aca="true" t="shared" si="1" ref="A39:A70">A38+1</f>
        <v>34</v>
      </c>
      <c r="B39" s="21" t="s">
        <v>67</v>
      </c>
      <c r="C39" s="23" t="s">
        <v>68</v>
      </c>
      <c r="D39" s="20">
        <v>2340</v>
      </c>
    </row>
    <row r="40" spans="1:4" s="14" customFormat="1" ht="56.25" customHeight="1">
      <c r="A40" s="263">
        <f t="shared" si="1"/>
        <v>35</v>
      </c>
      <c r="B40" s="23" t="s">
        <v>69</v>
      </c>
      <c r="C40" s="23" t="s">
        <v>70</v>
      </c>
      <c r="D40" s="20">
        <v>2595</v>
      </c>
    </row>
    <row r="41" spans="1:4" s="14" customFormat="1" ht="67.5" customHeight="1">
      <c r="A41" s="263">
        <f t="shared" si="1"/>
        <v>36</v>
      </c>
      <c r="B41" s="23" t="s">
        <v>71</v>
      </c>
      <c r="C41" s="23" t="s">
        <v>72</v>
      </c>
      <c r="D41" s="20">
        <v>2985</v>
      </c>
    </row>
    <row r="42" spans="1:4" s="14" customFormat="1" ht="10.5" customHeight="1">
      <c r="A42" s="263">
        <f t="shared" si="1"/>
        <v>37</v>
      </c>
      <c r="B42" s="283" t="s">
        <v>73</v>
      </c>
      <c r="C42" s="284"/>
      <c r="D42" s="18"/>
    </row>
    <row r="43" spans="1:4" s="14" customFormat="1" ht="52.5" customHeight="1">
      <c r="A43" s="263">
        <f t="shared" si="1"/>
        <v>38</v>
      </c>
      <c r="B43" s="21" t="s">
        <v>74</v>
      </c>
      <c r="C43" s="23" t="s">
        <v>75</v>
      </c>
      <c r="D43" s="20">
        <v>3285</v>
      </c>
    </row>
    <row r="44" spans="1:4" s="14" customFormat="1" ht="28.5" customHeight="1">
      <c r="A44" s="263">
        <f t="shared" si="1"/>
        <v>39</v>
      </c>
      <c r="B44" s="21" t="s">
        <v>76</v>
      </c>
      <c r="C44" s="23" t="s">
        <v>77</v>
      </c>
      <c r="D44" s="20">
        <v>3585</v>
      </c>
    </row>
    <row r="45" spans="1:4" s="272" customFormat="1" ht="11.25" customHeight="1">
      <c r="A45" s="247">
        <f t="shared" si="1"/>
        <v>40</v>
      </c>
      <c r="B45" s="287" t="s">
        <v>78</v>
      </c>
      <c r="C45" s="288"/>
      <c r="D45" s="253"/>
    </row>
    <row r="46" spans="1:4" s="14" customFormat="1" ht="27.75" customHeight="1">
      <c r="A46" s="263">
        <f t="shared" si="1"/>
        <v>41</v>
      </c>
      <c r="B46" s="21" t="s">
        <v>79</v>
      </c>
      <c r="C46" s="23" t="s">
        <v>80</v>
      </c>
      <c r="D46" s="24">
        <v>171</v>
      </c>
    </row>
    <row r="47" spans="1:4" s="14" customFormat="1" ht="27" customHeight="1">
      <c r="A47" s="263">
        <f t="shared" si="1"/>
        <v>42</v>
      </c>
      <c r="B47" s="21" t="s">
        <v>81</v>
      </c>
      <c r="C47" s="23" t="s">
        <v>82</v>
      </c>
      <c r="D47" s="20">
        <v>255</v>
      </c>
    </row>
    <row r="48" spans="1:4" ht="36" customHeight="1">
      <c r="A48" s="263">
        <f t="shared" si="1"/>
        <v>43</v>
      </c>
      <c r="B48" s="41" t="s">
        <v>83</v>
      </c>
      <c r="C48" s="50" t="s">
        <v>84</v>
      </c>
      <c r="D48" s="25">
        <v>390</v>
      </c>
    </row>
    <row r="49" spans="1:4" s="273" customFormat="1" ht="15" customHeight="1">
      <c r="A49" s="247">
        <f t="shared" si="1"/>
        <v>44</v>
      </c>
      <c r="B49" s="285" t="s">
        <v>85</v>
      </c>
      <c r="C49" s="286"/>
      <c r="D49" s="254"/>
    </row>
    <row r="50" spans="1:4" s="14" customFormat="1" ht="12.75" customHeight="1">
      <c r="A50" s="263">
        <f t="shared" si="1"/>
        <v>45</v>
      </c>
      <c r="B50" s="21" t="s">
        <v>86</v>
      </c>
      <c r="C50" s="23" t="s">
        <v>87</v>
      </c>
      <c r="D50" s="40">
        <v>1680</v>
      </c>
    </row>
    <row r="51" spans="1:4" s="14" customFormat="1" ht="12.75" customHeight="1">
      <c r="A51" s="263">
        <f t="shared" si="1"/>
        <v>46</v>
      </c>
      <c r="B51" s="21" t="s">
        <v>88</v>
      </c>
      <c r="C51" s="23" t="s">
        <v>89</v>
      </c>
      <c r="D51" s="203">
        <v>1806</v>
      </c>
    </row>
    <row r="52" spans="1:4" s="14" customFormat="1" ht="21.75" customHeight="1">
      <c r="A52" s="263">
        <f t="shared" si="1"/>
        <v>47</v>
      </c>
      <c r="B52" s="21" t="s">
        <v>90</v>
      </c>
      <c r="C52" s="23" t="s">
        <v>91</v>
      </c>
      <c r="D52" s="203">
        <v>2520</v>
      </c>
    </row>
    <row r="53" spans="1:4" s="14" customFormat="1" ht="24" customHeight="1">
      <c r="A53" s="263">
        <f t="shared" si="1"/>
        <v>48</v>
      </c>
      <c r="B53" s="21" t="s">
        <v>92</v>
      </c>
      <c r="C53" s="23" t="s">
        <v>93</v>
      </c>
      <c r="D53" s="203">
        <v>1513</v>
      </c>
    </row>
    <row r="54" spans="1:4" s="14" customFormat="1" ht="21.75" customHeight="1">
      <c r="A54" s="263">
        <f t="shared" si="1"/>
        <v>49</v>
      </c>
      <c r="B54" s="21" t="s">
        <v>94</v>
      </c>
      <c r="C54" s="23" t="s">
        <v>95</v>
      </c>
      <c r="D54" s="203">
        <v>1958</v>
      </c>
    </row>
    <row r="55" spans="1:4" s="272" customFormat="1" ht="15" customHeight="1">
      <c r="A55" s="247">
        <f t="shared" si="1"/>
        <v>50</v>
      </c>
      <c r="B55" s="251" t="s">
        <v>96</v>
      </c>
      <c r="C55" s="252"/>
      <c r="D55" s="255"/>
    </row>
    <row r="56" spans="1:4" s="14" customFormat="1" ht="15" customHeight="1">
      <c r="A56" s="263">
        <f t="shared" si="1"/>
        <v>51</v>
      </c>
      <c r="B56" s="21" t="s">
        <v>97</v>
      </c>
      <c r="C56" s="23" t="s">
        <v>98</v>
      </c>
      <c r="D56" s="28">
        <v>396</v>
      </c>
    </row>
    <row r="57" spans="1:4" s="14" customFormat="1" ht="14.25" customHeight="1">
      <c r="A57" s="263">
        <f t="shared" si="1"/>
        <v>52</v>
      </c>
      <c r="B57" s="21" t="s">
        <v>99</v>
      </c>
      <c r="C57" s="267" t="s">
        <v>100</v>
      </c>
      <c r="D57" s="28">
        <v>1620</v>
      </c>
    </row>
    <row r="58" spans="1:4" s="272" customFormat="1" ht="15" customHeight="1">
      <c r="A58" s="247">
        <f t="shared" si="1"/>
        <v>53</v>
      </c>
      <c r="B58" s="251" t="s">
        <v>101</v>
      </c>
      <c r="C58" s="252"/>
      <c r="D58" s="256"/>
    </row>
    <row r="59" spans="1:4" s="14" customFormat="1" ht="23.25" customHeight="1">
      <c r="A59" s="263">
        <f t="shared" si="1"/>
        <v>54</v>
      </c>
      <c r="B59" s="29" t="s">
        <v>102</v>
      </c>
      <c r="C59" s="266" t="s">
        <v>103</v>
      </c>
      <c r="D59" s="30">
        <v>303</v>
      </c>
    </row>
    <row r="60" spans="1:4" s="14" customFormat="1" ht="21" customHeight="1">
      <c r="A60" s="263">
        <f t="shared" si="1"/>
        <v>55</v>
      </c>
      <c r="B60" s="29" t="s">
        <v>104</v>
      </c>
      <c r="C60" s="266" t="s">
        <v>103</v>
      </c>
      <c r="D60" s="30">
        <v>210</v>
      </c>
    </row>
    <row r="61" spans="1:4" s="14" customFormat="1" ht="24" customHeight="1">
      <c r="A61" s="263">
        <f t="shared" si="1"/>
        <v>56</v>
      </c>
      <c r="B61" s="29" t="s">
        <v>105</v>
      </c>
      <c r="C61" s="266" t="s">
        <v>106</v>
      </c>
      <c r="D61" s="30">
        <v>315</v>
      </c>
    </row>
    <row r="62" spans="1:4" s="14" customFormat="1" ht="21.75" customHeight="1">
      <c r="A62" s="263">
        <f t="shared" si="1"/>
        <v>57</v>
      </c>
      <c r="B62" s="29" t="s">
        <v>107</v>
      </c>
      <c r="C62" s="266" t="s">
        <v>106</v>
      </c>
      <c r="D62" s="30">
        <v>222</v>
      </c>
    </row>
    <row r="63" spans="1:4" s="14" customFormat="1" ht="21" customHeight="1">
      <c r="A63" s="263">
        <f t="shared" si="1"/>
        <v>58</v>
      </c>
      <c r="B63" s="29" t="s">
        <v>108</v>
      </c>
      <c r="C63" s="268" t="s">
        <v>109</v>
      </c>
      <c r="D63" s="30">
        <v>375</v>
      </c>
    </row>
    <row r="64" spans="1:4" s="273" customFormat="1" ht="10.5" customHeight="1">
      <c r="A64" s="247">
        <f t="shared" si="1"/>
        <v>59</v>
      </c>
      <c r="B64" s="257" t="s">
        <v>110</v>
      </c>
      <c r="C64" s="257"/>
      <c r="D64" s="258"/>
    </row>
    <row r="65" spans="1:4" s="14" customFormat="1" ht="43.5" customHeight="1">
      <c r="A65" s="263">
        <f t="shared" si="1"/>
        <v>60</v>
      </c>
      <c r="B65" s="31" t="s">
        <v>3</v>
      </c>
      <c r="C65" s="266" t="s">
        <v>111</v>
      </c>
      <c r="D65" s="32">
        <v>1197</v>
      </c>
    </row>
    <row r="66" spans="1:4" s="14" customFormat="1" ht="35.25" customHeight="1">
      <c r="A66" s="263">
        <f t="shared" si="1"/>
        <v>61</v>
      </c>
      <c r="B66" s="29" t="s">
        <v>112</v>
      </c>
      <c r="C66" s="268" t="s">
        <v>113</v>
      </c>
      <c r="D66" s="32">
        <v>1224</v>
      </c>
    </row>
    <row r="67" spans="1:4" s="273" customFormat="1" ht="14.25" customHeight="1">
      <c r="A67" s="247">
        <f t="shared" si="1"/>
        <v>62</v>
      </c>
      <c r="B67" s="257" t="s">
        <v>114</v>
      </c>
      <c r="C67" s="257"/>
      <c r="D67" s="258"/>
    </row>
    <row r="68" spans="1:4" s="14" customFormat="1" ht="36" customHeight="1">
      <c r="A68" s="263">
        <f t="shared" si="1"/>
        <v>63</v>
      </c>
      <c r="B68" s="29" t="s">
        <v>115</v>
      </c>
      <c r="C68" s="268" t="s">
        <v>116</v>
      </c>
      <c r="D68" s="30">
        <v>738</v>
      </c>
    </row>
    <row r="69" spans="1:4" s="14" customFormat="1" ht="38.25" customHeight="1">
      <c r="A69" s="263">
        <f t="shared" si="1"/>
        <v>64</v>
      </c>
      <c r="B69" s="29" t="s">
        <v>117</v>
      </c>
      <c r="C69" s="268" t="s">
        <v>118</v>
      </c>
      <c r="D69" s="30">
        <v>876</v>
      </c>
    </row>
    <row r="70" spans="1:4" s="273" customFormat="1" ht="12.75" customHeight="1">
      <c r="A70" s="247">
        <f t="shared" si="1"/>
        <v>65</v>
      </c>
      <c r="B70" s="257" t="s">
        <v>119</v>
      </c>
      <c r="C70" s="257"/>
      <c r="D70" s="258"/>
    </row>
    <row r="71" spans="1:4" s="14" customFormat="1" ht="58.5" customHeight="1">
      <c r="A71" s="263">
        <f aca="true" t="shared" si="2" ref="A71:A85">A70+1</f>
        <v>66</v>
      </c>
      <c r="B71" s="33" t="s">
        <v>120</v>
      </c>
      <c r="C71" s="268" t="s">
        <v>121</v>
      </c>
      <c r="D71" s="30">
        <v>1785</v>
      </c>
    </row>
    <row r="72" spans="1:4" s="14" customFormat="1" ht="71.25" customHeight="1">
      <c r="A72" s="263">
        <f t="shared" si="2"/>
        <v>67</v>
      </c>
      <c r="B72" s="33" t="s">
        <v>122</v>
      </c>
      <c r="C72" s="268" t="s">
        <v>123</v>
      </c>
      <c r="D72" s="30">
        <v>1797</v>
      </c>
    </row>
    <row r="73" spans="1:4" s="14" customFormat="1" ht="70.5" customHeight="1">
      <c r="A73" s="263">
        <f t="shared" si="2"/>
        <v>68</v>
      </c>
      <c r="B73" s="33" t="s">
        <v>124</v>
      </c>
      <c r="C73" s="268" t="s">
        <v>125</v>
      </c>
      <c r="D73" s="30">
        <v>3597</v>
      </c>
    </row>
    <row r="74" spans="1:4" s="14" customFormat="1" ht="73.5" customHeight="1">
      <c r="A74" s="263">
        <f t="shared" si="2"/>
        <v>69</v>
      </c>
      <c r="B74" s="33" t="s">
        <v>126</v>
      </c>
      <c r="C74" s="268" t="s">
        <v>127</v>
      </c>
      <c r="D74" s="30">
        <v>3699</v>
      </c>
    </row>
    <row r="75" spans="1:4" s="2" customFormat="1" ht="12">
      <c r="A75" s="263">
        <f t="shared" si="2"/>
        <v>70</v>
      </c>
      <c r="B75" s="34" t="s">
        <v>128</v>
      </c>
      <c r="C75" s="50" t="s">
        <v>129</v>
      </c>
      <c r="D75" s="35">
        <v>669</v>
      </c>
    </row>
    <row r="76" spans="1:4" s="2" customFormat="1" ht="12">
      <c r="A76" s="263">
        <f t="shared" si="2"/>
        <v>71</v>
      </c>
      <c r="B76" s="34" t="s">
        <v>130</v>
      </c>
      <c r="C76" s="50" t="s">
        <v>131</v>
      </c>
      <c r="D76" s="35">
        <v>861</v>
      </c>
    </row>
    <row r="77" spans="1:4" s="274" customFormat="1" ht="16.5" customHeight="1">
      <c r="A77" s="247">
        <f t="shared" si="2"/>
        <v>72</v>
      </c>
      <c r="B77" s="249" t="s">
        <v>132</v>
      </c>
      <c r="C77" s="250"/>
      <c r="D77" s="259"/>
    </row>
    <row r="78" spans="1:4" s="2" customFormat="1" ht="12">
      <c r="A78" s="263">
        <f t="shared" si="2"/>
        <v>73</v>
      </c>
      <c r="B78" s="16" t="s">
        <v>133</v>
      </c>
      <c r="C78" s="269" t="s">
        <v>134</v>
      </c>
      <c r="D78" s="36">
        <v>140</v>
      </c>
    </row>
    <row r="79" spans="1:4" s="2" customFormat="1" ht="12">
      <c r="A79" s="263">
        <f t="shared" si="2"/>
        <v>74</v>
      </c>
      <c r="B79" s="16" t="s">
        <v>135</v>
      </c>
      <c r="C79" s="269" t="s">
        <v>136</v>
      </c>
      <c r="D79" s="36">
        <v>168</v>
      </c>
    </row>
    <row r="80" spans="1:4" s="2" customFormat="1" ht="12">
      <c r="A80" s="263">
        <f t="shared" si="2"/>
        <v>75</v>
      </c>
      <c r="B80" s="16" t="s">
        <v>137</v>
      </c>
      <c r="C80" s="269" t="s">
        <v>138</v>
      </c>
      <c r="D80" s="36">
        <v>250</v>
      </c>
    </row>
    <row r="81" spans="1:4" s="2" customFormat="1" ht="12">
      <c r="A81" s="263">
        <f t="shared" si="2"/>
        <v>76</v>
      </c>
      <c r="B81" s="37" t="s">
        <v>139</v>
      </c>
      <c r="C81" s="269" t="s">
        <v>134</v>
      </c>
      <c r="D81" s="26">
        <v>138</v>
      </c>
    </row>
    <row r="82" spans="1:4" s="273" customFormat="1" ht="13.5" customHeight="1">
      <c r="A82" s="247">
        <f t="shared" si="2"/>
        <v>77</v>
      </c>
      <c r="B82" s="260" t="s">
        <v>140</v>
      </c>
      <c r="C82" s="260"/>
      <c r="D82" s="261"/>
    </row>
    <row r="83" spans="1:4" ht="18.75" customHeight="1">
      <c r="A83" s="263">
        <f t="shared" si="2"/>
        <v>78</v>
      </c>
      <c r="B83" s="38" t="s">
        <v>141</v>
      </c>
      <c r="C83" s="264" t="s">
        <v>142</v>
      </c>
      <c r="D83" s="27">
        <v>69</v>
      </c>
    </row>
    <row r="84" spans="1:4" ht="12" customHeight="1">
      <c r="A84" s="263">
        <f t="shared" si="2"/>
        <v>79</v>
      </c>
      <c r="B84" s="16" t="s">
        <v>143</v>
      </c>
      <c r="C84" s="264" t="s">
        <v>144</v>
      </c>
      <c r="D84" s="27">
        <v>21</v>
      </c>
    </row>
    <row r="85" spans="1:4" ht="12" customHeight="1">
      <c r="A85" s="263">
        <f t="shared" si="2"/>
        <v>80</v>
      </c>
      <c r="B85" s="16" t="s">
        <v>145</v>
      </c>
      <c r="C85" s="264" t="s">
        <v>146</v>
      </c>
      <c r="D85" s="27">
        <v>51</v>
      </c>
    </row>
    <row r="86" spans="1:4" ht="22.5" customHeight="1">
      <c r="A86" s="263">
        <f>A84+1</f>
        <v>80</v>
      </c>
      <c r="B86" s="16" t="s">
        <v>147</v>
      </c>
      <c r="C86" s="264" t="s">
        <v>148</v>
      </c>
      <c r="D86" s="27">
        <v>24</v>
      </c>
    </row>
    <row r="87" spans="1:4" ht="19.5" customHeight="1">
      <c r="A87" s="263">
        <f aca="true" t="shared" si="3" ref="A87:A92">A86+1</f>
        <v>81</v>
      </c>
      <c r="B87" s="16" t="s">
        <v>149</v>
      </c>
      <c r="C87" s="264" t="s">
        <v>150</v>
      </c>
      <c r="D87" s="201">
        <v>29.73</v>
      </c>
    </row>
    <row r="88" spans="1:4" ht="18.75" customHeight="1">
      <c r="A88" s="263">
        <f t="shared" si="3"/>
        <v>82</v>
      </c>
      <c r="B88" s="16" t="s">
        <v>151</v>
      </c>
      <c r="C88" s="264" t="s">
        <v>152</v>
      </c>
      <c r="D88" s="201">
        <v>30.26</v>
      </c>
    </row>
    <row r="89" spans="1:4" ht="21" customHeight="1">
      <c r="A89" s="263">
        <f t="shared" si="3"/>
        <v>83</v>
      </c>
      <c r="B89" s="21" t="s">
        <v>153</v>
      </c>
      <c r="C89" s="270" t="s">
        <v>154</v>
      </c>
      <c r="D89" s="202">
        <v>22.253000000000004</v>
      </c>
    </row>
    <row r="90" spans="1:4" ht="20.25" customHeight="1">
      <c r="A90" s="263">
        <f t="shared" si="3"/>
        <v>84</v>
      </c>
      <c r="B90" s="21" t="s">
        <v>155</v>
      </c>
      <c r="C90" s="270" t="s">
        <v>156</v>
      </c>
      <c r="D90" s="202">
        <v>24.538499999999996</v>
      </c>
    </row>
    <row r="91" spans="1:4" ht="24.75" customHeight="1">
      <c r="A91" s="263">
        <f t="shared" si="3"/>
        <v>85</v>
      </c>
      <c r="B91" s="21" t="s">
        <v>157</v>
      </c>
      <c r="C91" s="270" t="s">
        <v>158</v>
      </c>
      <c r="D91" s="201">
        <v>30</v>
      </c>
    </row>
    <row r="92" spans="1:4" ht="18.75" customHeight="1">
      <c r="A92" s="263">
        <f t="shared" si="3"/>
        <v>86</v>
      </c>
      <c r="B92" s="21" t="s">
        <v>159</v>
      </c>
      <c r="C92" s="270"/>
      <c r="D92" s="39">
        <v>6</v>
      </c>
    </row>
    <row r="93" spans="1:4" ht="18.75" customHeight="1">
      <c r="A93" s="263"/>
      <c r="B93" s="21" t="s">
        <v>160</v>
      </c>
      <c r="C93" s="270"/>
      <c r="D93" s="39">
        <v>16</v>
      </c>
    </row>
    <row r="94" spans="1:4" ht="12" customHeight="1">
      <c r="A94" s="263">
        <f>A92+1</f>
        <v>87</v>
      </c>
      <c r="B94" s="41" t="s">
        <v>161</v>
      </c>
      <c r="C94" s="271" t="s">
        <v>162</v>
      </c>
      <c r="D94" s="27">
        <v>27.72</v>
      </c>
    </row>
  </sheetData>
  <sheetProtection selectLockedCells="1" selectUnlockedCells="1"/>
  <mergeCells count="17">
    <mergeCell ref="B67:C67"/>
    <mergeCell ref="B70:C70"/>
    <mergeCell ref="B82:C82"/>
    <mergeCell ref="B7:C7"/>
    <mergeCell ref="B13:C13"/>
    <mergeCell ref="B15:C15"/>
    <mergeCell ref="B22:C22"/>
    <mergeCell ref="B26:C26"/>
    <mergeCell ref="B31:C31"/>
    <mergeCell ref="B35:C35"/>
    <mergeCell ref="B1:C1"/>
    <mergeCell ref="B2:C2"/>
    <mergeCell ref="B3:C3"/>
    <mergeCell ref="B64:C64"/>
    <mergeCell ref="B42:C42"/>
    <mergeCell ref="B45:C45"/>
    <mergeCell ref="B49:C49"/>
  </mergeCells>
  <printOptions/>
  <pageMargins left="0.3402777777777778" right="0.2" top="0.2361111111111111" bottom="0.19652777777777777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3"/>
  </sheetPr>
  <dimension ref="A1:IM52"/>
  <sheetViews>
    <sheetView tabSelected="1" workbookViewId="0" topLeftCell="A13">
      <selection activeCell="F10" sqref="F10"/>
    </sheetView>
  </sheetViews>
  <sheetFormatPr defaultColWidth="9.140625" defaultRowHeight="12.75"/>
  <cols>
    <col min="1" max="1" width="4.57421875" style="42" customWidth="1"/>
    <col min="2" max="2" width="24.7109375" style="3" customWidth="1"/>
    <col min="3" max="3" width="65.140625" style="3" customWidth="1"/>
    <col min="4" max="4" width="12.7109375" style="2" customWidth="1"/>
    <col min="5" max="5" width="9.140625" style="43" customWidth="1"/>
    <col min="6" max="16384" width="9.140625" style="3" customWidth="1"/>
  </cols>
  <sheetData>
    <row r="1" spans="1:5" s="6" customFormat="1" ht="13.5" customHeight="1">
      <c r="A1" s="211"/>
      <c r="B1" s="212" t="s">
        <v>4</v>
      </c>
      <c r="C1" s="212"/>
      <c r="D1" s="213"/>
      <c r="E1" s="44"/>
    </row>
    <row r="2" spans="1:5" s="6" customFormat="1" ht="13.5" customHeight="1">
      <c r="A2" s="211"/>
      <c r="B2" s="212" t="s">
        <v>5</v>
      </c>
      <c r="C2" s="212"/>
      <c r="D2" s="213"/>
      <c r="E2" s="44"/>
    </row>
    <row r="3" spans="1:5" s="6" customFormat="1" ht="13.5" customHeight="1">
      <c r="A3" s="211"/>
      <c r="B3" s="212" t="s">
        <v>0</v>
      </c>
      <c r="C3" s="212"/>
      <c r="D3" s="214">
        <f ca="1">TODAY()</f>
        <v>41172</v>
      </c>
      <c r="E3" s="44"/>
    </row>
    <row r="4" spans="1:4" ht="15" customHeight="1">
      <c r="A4" s="211" t="s">
        <v>7</v>
      </c>
      <c r="B4" s="9" t="s">
        <v>8</v>
      </c>
      <c r="C4" s="45" t="s">
        <v>9</v>
      </c>
      <c r="D4" s="9" t="s">
        <v>10</v>
      </c>
    </row>
    <row r="5" spans="1:5" s="48" customFormat="1" ht="15" customHeight="1">
      <c r="A5" s="71">
        <v>1</v>
      </c>
      <c r="B5" s="215" t="s">
        <v>163</v>
      </c>
      <c r="C5" s="215"/>
      <c r="D5" s="216"/>
      <c r="E5" s="44"/>
    </row>
    <row r="6" spans="1:5" s="6" customFormat="1" ht="15" customHeight="1">
      <c r="A6" s="71">
        <v>2</v>
      </c>
      <c r="B6" s="55" t="s">
        <v>164</v>
      </c>
      <c r="C6" s="217" t="s">
        <v>165</v>
      </c>
      <c r="D6" s="236">
        <v>10200</v>
      </c>
      <c r="E6" s="44"/>
    </row>
    <row r="7" spans="1:5" s="6" customFormat="1" ht="15" customHeight="1">
      <c r="A7" s="71">
        <f aca="true" t="shared" si="0" ref="A7:A40">A6+1</f>
        <v>3</v>
      </c>
      <c r="B7" s="55" t="s">
        <v>166</v>
      </c>
      <c r="C7" s="217" t="s">
        <v>167</v>
      </c>
      <c r="D7" s="236">
        <v>5700</v>
      </c>
      <c r="E7" s="44"/>
    </row>
    <row r="8" spans="1:5" s="6" customFormat="1" ht="15" customHeight="1">
      <c r="A8" s="71">
        <f t="shared" si="0"/>
        <v>4</v>
      </c>
      <c r="B8" s="55" t="s">
        <v>168</v>
      </c>
      <c r="C8" s="218" t="s">
        <v>169</v>
      </c>
      <c r="D8" s="237">
        <v>4565</v>
      </c>
      <c r="E8" s="44"/>
    </row>
    <row r="9" spans="1:5" s="6" customFormat="1" ht="15" customHeight="1">
      <c r="A9" s="71">
        <f t="shared" si="0"/>
        <v>5</v>
      </c>
      <c r="B9" s="49" t="s">
        <v>170</v>
      </c>
      <c r="C9" s="219" t="s">
        <v>171</v>
      </c>
      <c r="D9" s="238">
        <v>1450</v>
      </c>
      <c r="E9" s="44"/>
    </row>
    <row r="10" spans="1:5" s="6" customFormat="1" ht="15" customHeight="1">
      <c r="A10" s="71">
        <f t="shared" si="0"/>
        <v>6</v>
      </c>
      <c r="B10" s="220" t="s">
        <v>172</v>
      </c>
      <c r="C10" s="218" t="s">
        <v>173</v>
      </c>
      <c r="D10" s="239">
        <v>1312</v>
      </c>
      <c r="E10" s="44"/>
    </row>
    <row r="11" spans="1:5" s="6" customFormat="1" ht="15" customHeight="1">
      <c r="A11" s="71">
        <f t="shared" si="0"/>
        <v>7</v>
      </c>
      <c r="B11" s="220" t="s">
        <v>174</v>
      </c>
      <c r="C11" s="218" t="s">
        <v>175</v>
      </c>
      <c r="D11" s="239">
        <v>1550</v>
      </c>
      <c r="E11" s="44"/>
    </row>
    <row r="12" spans="1:5" s="6" customFormat="1" ht="15" customHeight="1">
      <c r="A12" s="71">
        <f t="shared" si="0"/>
        <v>8</v>
      </c>
      <c r="B12" s="220" t="s">
        <v>176</v>
      </c>
      <c r="C12" s="218" t="s">
        <v>177</v>
      </c>
      <c r="D12" s="239">
        <v>3904</v>
      </c>
      <c r="E12" s="44"/>
    </row>
    <row r="13" spans="1:5" s="6" customFormat="1" ht="15" customHeight="1">
      <c r="A13" s="71">
        <f t="shared" si="0"/>
        <v>9</v>
      </c>
      <c r="B13" s="220" t="s">
        <v>178</v>
      </c>
      <c r="C13" s="218" t="s">
        <v>179</v>
      </c>
      <c r="D13" s="239">
        <v>4350</v>
      </c>
      <c r="E13" s="44"/>
    </row>
    <row r="14" spans="1:5" s="6" customFormat="1" ht="15" customHeight="1">
      <c r="A14" s="71">
        <f t="shared" si="0"/>
        <v>10</v>
      </c>
      <c r="B14" s="221" t="s">
        <v>180</v>
      </c>
      <c r="C14" s="222" t="s">
        <v>181</v>
      </c>
      <c r="D14" s="239">
        <v>664</v>
      </c>
      <c r="E14" s="44"/>
    </row>
    <row r="15" spans="1:15" s="6" customFormat="1" ht="15" customHeight="1">
      <c r="A15" s="71">
        <f t="shared" si="0"/>
        <v>11</v>
      </c>
      <c r="B15" s="220" t="s">
        <v>182</v>
      </c>
      <c r="C15" s="218" t="s">
        <v>183</v>
      </c>
      <c r="D15" s="240">
        <v>2686</v>
      </c>
      <c r="E15" s="204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5" s="6" customFormat="1" ht="15" customHeight="1">
      <c r="A16" s="71">
        <f t="shared" si="0"/>
        <v>12</v>
      </c>
      <c r="B16" s="220" t="s">
        <v>184</v>
      </c>
      <c r="C16" s="218" t="s">
        <v>185</v>
      </c>
      <c r="D16" s="240">
        <v>2935</v>
      </c>
      <c r="E16" s="204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s="6" customFormat="1" ht="15" customHeight="1">
      <c r="A17" s="71">
        <f t="shared" si="0"/>
        <v>13</v>
      </c>
      <c r="B17" s="220" t="s">
        <v>186</v>
      </c>
      <c r="C17" s="218" t="s">
        <v>185</v>
      </c>
      <c r="D17" s="240">
        <v>3192</v>
      </c>
      <c r="E17" s="204"/>
      <c r="F17" s="205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s="6" customFormat="1" ht="23.25" customHeight="1">
      <c r="A18" s="71">
        <f t="shared" si="0"/>
        <v>14</v>
      </c>
      <c r="B18" s="220" t="s">
        <v>187</v>
      </c>
      <c r="C18" s="218" t="s">
        <v>188</v>
      </c>
      <c r="D18" s="240">
        <v>4030</v>
      </c>
      <c r="E18" s="204"/>
      <c r="F18" s="205"/>
      <c r="G18" s="205"/>
      <c r="H18" s="205"/>
      <c r="I18" s="205"/>
      <c r="J18" s="205"/>
      <c r="K18" s="205"/>
      <c r="L18" s="205"/>
      <c r="M18" s="205"/>
      <c r="N18" s="205"/>
      <c r="O18" s="205"/>
    </row>
    <row r="19" spans="1:15" s="6" customFormat="1" ht="25.5" customHeight="1">
      <c r="A19" s="71">
        <f t="shared" si="0"/>
        <v>15</v>
      </c>
      <c r="B19" s="220" t="s">
        <v>189</v>
      </c>
      <c r="C19" s="218" t="s">
        <v>190</v>
      </c>
      <c r="D19" s="240">
        <v>4260</v>
      </c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s="6" customFormat="1" ht="17.25" customHeight="1">
      <c r="A20" s="71">
        <f t="shared" si="0"/>
        <v>16</v>
      </c>
      <c r="B20" s="220" t="s">
        <v>191</v>
      </c>
      <c r="C20" s="218" t="s">
        <v>192</v>
      </c>
      <c r="D20" s="240">
        <v>3528</v>
      </c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s="6" customFormat="1" ht="18" customHeight="1">
      <c r="A21" s="71">
        <f t="shared" si="0"/>
        <v>17</v>
      </c>
      <c r="B21" s="220" t="s">
        <v>193</v>
      </c>
      <c r="C21" s="218" t="s">
        <v>194</v>
      </c>
      <c r="D21" s="240">
        <v>4368</v>
      </c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s="6" customFormat="1" ht="15" customHeight="1">
      <c r="A22" s="71">
        <f t="shared" si="0"/>
        <v>18</v>
      </c>
      <c r="B22" s="223" t="s">
        <v>195</v>
      </c>
      <c r="C22" s="224" t="s">
        <v>196</v>
      </c>
      <c r="D22" s="240">
        <v>5063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</row>
    <row r="23" spans="1:15" s="6" customFormat="1" ht="29.25" customHeight="1">
      <c r="A23" s="71">
        <f t="shared" si="0"/>
        <v>19</v>
      </c>
      <c r="B23" s="223" t="s">
        <v>197</v>
      </c>
      <c r="C23" s="218" t="s">
        <v>198</v>
      </c>
      <c r="D23" s="237">
        <v>11850</v>
      </c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</row>
    <row r="24" spans="1:15" s="6" customFormat="1" ht="15" customHeight="1">
      <c r="A24" s="71">
        <f t="shared" si="0"/>
        <v>20</v>
      </c>
      <c r="B24" s="223" t="s">
        <v>199</v>
      </c>
      <c r="C24" s="218" t="s">
        <v>200</v>
      </c>
      <c r="D24" s="237">
        <v>19080</v>
      </c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s="6" customFormat="1" ht="15" customHeight="1">
      <c r="A25" s="71">
        <f t="shared" si="0"/>
        <v>21</v>
      </c>
      <c r="B25" s="223" t="s">
        <v>201</v>
      </c>
      <c r="C25" s="218" t="s">
        <v>202</v>
      </c>
      <c r="D25" s="237">
        <v>21450</v>
      </c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s="6" customFormat="1" ht="15" customHeight="1">
      <c r="A26" s="71">
        <f t="shared" si="0"/>
        <v>22</v>
      </c>
      <c r="B26" s="223" t="s">
        <v>203</v>
      </c>
      <c r="C26" s="218" t="s">
        <v>204</v>
      </c>
      <c r="D26" s="237">
        <v>27900</v>
      </c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5" s="6" customFormat="1" ht="15" customHeight="1">
      <c r="A27" s="71">
        <f t="shared" si="0"/>
        <v>23</v>
      </c>
      <c r="B27" s="223" t="s">
        <v>205</v>
      </c>
      <c r="C27" s="218" t="s">
        <v>206</v>
      </c>
      <c r="D27" s="237">
        <v>41400</v>
      </c>
      <c r="E27" s="204"/>
      <c r="F27" s="205"/>
      <c r="G27" s="205"/>
      <c r="H27" s="205"/>
      <c r="I27" s="205"/>
      <c r="J27" s="205"/>
      <c r="K27" s="205"/>
      <c r="L27" s="205"/>
      <c r="M27" s="205"/>
      <c r="N27" s="205"/>
      <c r="O27" s="205"/>
    </row>
    <row r="28" spans="1:15" s="6" customFormat="1" ht="38.25" customHeight="1">
      <c r="A28" s="71">
        <f t="shared" si="0"/>
        <v>24</v>
      </c>
      <c r="B28" s="225" t="s">
        <v>207</v>
      </c>
      <c r="C28" s="226" t="s">
        <v>208</v>
      </c>
      <c r="D28" s="237">
        <v>18675</v>
      </c>
      <c r="E28" s="204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1:15" s="6" customFormat="1" ht="40.5" customHeight="1">
      <c r="A29" s="71">
        <f t="shared" si="0"/>
        <v>25</v>
      </c>
      <c r="B29" s="225" t="s">
        <v>209</v>
      </c>
      <c r="C29" s="226" t="s">
        <v>210</v>
      </c>
      <c r="D29" s="237">
        <v>24900</v>
      </c>
      <c r="E29" s="204"/>
      <c r="F29" s="205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247" ht="44.25" customHeight="1">
      <c r="A30" s="71">
        <f t="shared" si="0"/>
        <v>26</v>
      </c>
      <c r="B30" s="225" t="s">
        <v>211</v>
      </c>
      <c r="C30" s="226" t="s">
        <v>212</v>
      </c>
      <c r="D30" s="237">
        <v>43160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15" ht="15" customHeight="1">
      <c r="A31" s="71">
        <f t="shared" si="0"/>
        <v>27</v>
      </c>
      <c r="B31" s="227"/>
      <c r="C31" s="51" t="s">
        <v>213</v>
      </c>
      <c r="D31" s="228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4" ht="15" customHeight="1">
      <c r="A32" s="71">
        <f t="shared" si="0"/>
        <v>28</v>
      </c>
      <c r="B32" s="229" t="s">
        <v>214</v>
      </c>
      <c r="C32" s="230" t="s">
        <v>215</v>
      </c>
      <c r="D32" s="239">
        <v>7678</v>
      </c>
    </row>
    <row r="33" spans="1:4" ht="15" customHeight="1">
      <c r="A33" s="71">
        <f t="shared" si="0"/>
        <v>29</v>
      </c>
      <c r="B33" s="223" t="s">
        <v>216</v>
      </c>
      <c r="C33" s="231" t="s">
        <v>217</v>
      </c>
      <c r="D33" s="239">
        <v>5073</v>
      </c>
    </row>
    <row r="34" spans="1:4" ht="15" customHeight="1">
      <c r="A34" s="71">
        <f t="shared" si="0"/>
        <v>30</v>
      </c>
      <c r="B34" s="223" t="s">
        <v>218</v>
      </c>
      <c r="C34" s="231" t="s">
        <v>217</v>
      </c>
      <c r="D34" s="239">
        <v>5073</v>
      </c>
    </row>
    <row r="35" spans="1:4" ht="15" customHeight="1">
      <c r="A35" s="71">
        <f t="shared" si="0"/>
        <v>31</v>
      </c>
      <c r="B35" s="223" t="s">
        <v>219</v>
      </c>
      <c r="C35" s="231" t="s">
        <v>220</v>
      </c>
      <c r="D35" s="239">
        <v>4361</v>
      </c>
    </row>
    <row r="36" spans="1:4" ht="15" customHeight="1">
      <c r="A36" s="71">
        <f t="shared" si="0"/>
        <v>32</v>
      </c>
      <c r="B36" s="223" t="s">
        <v>221</v>
      </c>
      <c r="C36" s="231" t="s">
        <v>220</v>
      </c>
      <c r="D36" s="239">
        <v>4361</v>
      </c>
    </row>
    <row r="37" spans="1:4" ht="15" customHeight="1">
      <c r="A37" s="71">
        <f t="shared" si="0"/>
        <v>33</v>
      </c>
      <c r="B37" s="223" t="s">
        <v>222</v>
      </c>
      <c r="C37" s="231" t="s">
        <v>223</v>
      </c>
      <c r="D37" s="239">
        <v>4779</v>
      </c>
    </row>
    <row r="38" spans="1:4" ht="15" customHeight="1">
      <c r="A38" s="71">
        <f t="shared" si="0"/>
        <v>34</v>
      </c>
      <c r="B38" s="232"/>
      <c r="C38" s="52" t="s">
        <v>224</v>
      </c>
      <c r="D38" s="233"/>
    </row>
    <row r="39" spans="1:5" s="6" customFormat="1" ht="15" customHeight="1">
      <c r="A39" s="71">
        <f t="shared" si="0"/>
        <v>35</v>
      </c>
      <c r="B39" s="234" t="s">
        <v>225</v>
      </c>
      <c r="C39" s="235" t="s">
        <v>226</v>
      </c>
      <c r="D39" s="241">
        <v>14500</v>
      </c>
      <c r="E39" s="44"/>
    </row>
    <row r="40" spans="1:5" s="6" customFormat="1" ht="15" customHeight="1">
      <c r="A40" s="71">
        <f t="shared" si="0"/>
        <v>36</v>
      </c>
      <c r="B40" s="234" t="s">
        <v>227</v>
      </c>
      <c r="C40" s="235" t="s">
        <v>228</v>
      </c>
      <c r="D40" s="241">
        <v>13500</v>
      </c>
      <c r="E40" s="44"/>
    </row>
    <row r="41" spans="1:5" s="6" customFormat="1" ht="15" customHeight="1">
      <c r="A41" s="71"/>
      <c r="B41" s="234" t="s">
        <v>229</v>
      </c>
      <c r="C41" s="235" t="s">
        <v>230</v>
      </c>
      <c r="D41" s="239">
        <v>18190</v>
      </c>
      <c r="E41" s="44"/>
    </row>
    <row r="42" spans="1:5" s="6" customFormat="1" ht="15" customHeight="1">
      <c r="A42" s="71">
        <f>A40+1</f>
        <v>37</v>
      </c>
      <c r="B42" s="234" t="s">
        <v>231</v>
      </c>
      <c r="C42" s="235" t="s">
        <v>230</v>
      </c>
      <c r="D42" s="239">
        <v>33973</v>
      </c>
      <c r="E42" s="44"/>
    </row>
    <row r="43" spans="1:4" ht="15" customHeight="1">
      <c r="A43" s="71">
        <f aca="true" t="shared" si="1" ref="A43:A52">A42+1</f>
        <v>38</v>
      </c>
      <c r="B43" s="53"/>
      <c r="C43" s="54" t="s">
        <v>232</v>
      </c>
      <c r="D43" s="242"/>
    </row>
    <row r="44" spans="1:4" ht="15" customHeight="1">
      <c r="A44" s="71">
        <f t="shared" si="1"/>
        <v>39</v>
      </c>
      <c r="B44" s="55" t="s">
        <v>233</v>
      </c>
      <c r="C44" s="217" t="s">
        <v>234</v>
      </c>
      <c r="D44" s="239">
        <v>130</v>
      </c>
    </row>
    <row r="45" spans="1:4" ht="15" customHeight="1">
      <c r="A45" s="71">
        <f t="shared" si="1"/>
        <v>40</v>
      </c>
      <c r="B45" s="55" t="s">
        <v>235</v>
      </c>
      <c r="C45" s="217" t="s">
        <v>236</v>
      </c>
      <c r="D45" s="239">
        <v>502</v>
      </c>
    </row>
    <row r="46" spans="1:4" ht="15" customHeight="1">
      <c r="A46" s="71">
        <f t="shared" si="1"/>
        <v>41</v>
      </c>
      <c r="B46" s="55" t="s">
        <v>237</v>
      </c>
      <c r="C46" s="217" t="s">
        <v>238</v>
      </c>
      <c r="D46" s="243">
        <v>30</v>
      </c>
    </row>
    <row r="47" spans="1:4" ht="15" customHeight="1">
      <c r="A47" s="71">
        <f t="shared" si="1"/>
        <v>42</v>
      </c>
      <c r="B47" s="57"/>
      <c r="C47" s="58" t="s">
        <v>239</v>
      </c>
      <c r="D47" s="244"/>
    </row>
    <row r="48" spans="1:4" ht="15" customHeight="1">
      <c r="A48" s="71">
        <f t="shared" si="1"/>
        <v>43</v>
      </c>
      <c r="B48" s="59" t="s">
        <v>240</v>
      </c>
      <c r="C48" s="60"/>
      <c r="D48" s="239">
        <v>205</v>
      </c>
    </row>
    <row r="49" spans="1:4" ht="15" customHeight="1">
      <c r="A49" s="71">
        <f t="shared" si="1"/>
        <v>44</v>
      </c>
      <c r="B49" s="59" t="s">
        <v>241</v>
      </c>
      <c r="C49" s="60"/>
      <c r="D49" s="245">
        <v>57.15</v>
      </c>
    </row>
    <row r="50" spans="1:4" ht="15" customHeight="1">
      <c r="A50" s="71">
        <f t="shared" si="1"/>
        <v>45</v>
      </c>
      <c r="B50" s="61" t="s">
        <v>242</v>
      </c>
      <c r="C50" s="60"/>
      <c r="D50" s="245">
        <v>45</v>
      </c>
    </row>
    <row r="51" spans="1:4" ht="15" customHeight="1">
      <c r="A51" s="71">
        <f t="shared" si="1"/>
        <v>46</v>
      </c>
      <c r="B51" s="61" t="s">
        <v>243</v>
      </c>
      <c r="C51" s="60"/>
      <c r="D51" s="245">
        <v>82</v>
      </c>
    </row>
    <row r="52" spans="1:4" ht="15" customHeight="1">
      <c r="A52" s="71">
        <f t="shared" si="1"/>
        <v>47</v>
      </c>
      <c r="B52" s="61" t="s">
        <v>244</v>
      </c>
      <c r="C52" s="60"/>
      <c r="D52" s="245">
        <v>72</v>
      </c>
    </row>
  </sheetData>
  <sheetProtection selectLockedCells="1" selectUnlockedCells="1"/>
  <mergeCells count="4">
    <mergeCell ref="B1:C1"/>
    <mergeCell ref="B2:C2"/>
    <mergeCell ref="B3:C3"/>
    <mergeCell ref="B5:C5"/>
  </mergeCells>
  <printOptions/>
  <pageMargins left="0.5701388888888889" right="0.2" top="0.2361111111111111" bottom="0.19652777777777777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G92"/>
  <sheetViews>
    <sheetView workbookViewId="0" topLeftCell="A1">
      <selection activeCell="B94" sqref="B94"/>
    </sheetView>
  </sheetViews>
  <sheetFormatPr defaultColWidth="9.140625" defaultRowHeight="12.75"/>
  <cols>
    <col min="1" max="1" width="6.00390625" style="62" customWidth="1"/>
    <col min="2" max="2" width="61.7109375" style="63" customWidth="1"/>
    <col min="3" max="3" width="8.421875" style="62" customWidth="1"/>
    <col min="4" max="16384" width="9.140625" style="64" customWidth="1"/>
  </cols>
  <sheetData>
    <row r="1" spans="2:3" ht="10.5" customHeight="1">
      <c r="B1" s="65" t="s">
        <v>245</v>
      </c>
      <c r="C1" s="66"/>
    </row>
    <row r="2" spans="2:3" ht="10.5" customHeight="1">
      <c r="B2" s="65" t="s">
        <v>246</v>
      </c>
      <c r="C2" s="66"/>
    </row>
    <row r="3" spans="2:3" ht="10.5" customHeight="1">
      <c r="B3" s="67" t="s">
        <v>247</v>
      </c>
      <c r="C3" s="68">
        <f ca="1">TODAY()</f>
        <v>41172</v>
      </c>
    </row>
    <row r="4" spans="1:3" ht="11.25" customHeight="1">
      <c r="A4" s="62" t="s">
        <v>7</v>
      </c>
      <c r="B4" s="69" t="s">
        <v>8</v>
      </c>
      <c r="C4" s="70" t="s">
        <v>248</v>
      </c>
    </row>
    <row r="5" spans="1:3" s="74" customFormat="1" ht="9" customHeight="1">
      <c r="A5" s="71"/>
      <c r="B5" s="72" t="s">
        <v>249</v>
      </c>
      <c r="C5" s="73"/>
    </row>
    <row r="6" spans="1:3" s="77" customFormat="1" ht="9" customHeight="1">
      <c r="A6" s="47">
        <v>1</v>
      </c>
      <c r="B6" s="75" t="s">
        <v>250</v>
      </c>
      <c r="C6" s="209">
        <v>35.39</v>
      </c>
    </row>
    <row r="7" spans="1:3" s="77" customFormat="1" ht="9" customHeight="1">
      <c r="A7" s="71">
        <f aca="true" t="shared" si="0" ref="A7:A49">A6+1</f>
        <v>2</v>
      </c>
      <c r="B7" s="75" t="s">
        <v>251</v>
      </c>
      <c r="C7" s="209">
        <v>38.54</v>
      </c>
    </row>
    <row r="8" spans="1:3" s="77" customFormat="1" ht="9" customHeight="1">
      <c r="A8" s="71">
        <f t="shared" si="0"/>
        <v>3</v>
      </c>
      <c r="B8" s="75" t="s">
        <v>252</v>
      </c>
      <c r="C8" s="209">
        <v>30.32</v>
      </c>
    </row>
    <row r="9" spans="1:3" s="77" customFormat="1" ht="9" customHeight="1">
      <c r="A9" s="71">
        <f t="shared" si="0"/>
        <v>4</v>
      </c>
      <c r="B9" s="75" t="s">
        <v>253</v>
      </c>
      <c r="C9" s="209">
        <v>26.25</v>
      </c>
    </row>
    <row r="10" spans="1:3" s="77" customFormat="1" ht="9" customHeight="1">
      <c r="A10" s="71">
        <f t="shared" si="0"/>
        <v>5</v>
      </c>
      <c r="B10" s="75" t="s">
        <v>254</v>
      </c>
      <c r="C10" s="209">
        <v>24.15</v>
      </c>
    </row>
    <row r="11" spans="1:3" s="77" customFormat="1" ht="9" customHeight="1">
      <c r="A11" s="71">
        <f t="shared" si="0"/>
        <v>6</v>
      </c>
      <c r="B11" s="75" t="s">
        <v>255</v>
      </c>
      <c r="C11" s="209">
        <v>46.83</v>
      </c>
    </row>
    <row r="12" spans="1:3" s="77" customFormat="1" ht="9" customHeight="1">
      <c r="A12" s="71">
        <f t="shared" si="0"/>
        <v>7</v>
      </c>
      <c r="B12" s="75" t="s">
        <v>256</v>
      </c>
      <c r="C12" s="209">
        <v>976.5</v>
      </c>
    </row>
    <row r="13" spans="1:3" s="77" customFormat="1" ht="9" customHeight="1">
      <c r="A13" s="71">
        <f t="shared" si="0"/>
        <v>8</v>
      </c>
      <c r="B13" s="75" t="s">
        <v>257</v>
      </c>
      <c r="C13" s="76">
        <v>63</v>
      </c>
    </row>
    <row r="14" spans="1:3" s="77" customFormat="1" ht="9" customHeight="1">
      <c r="A14" s="71">
        <f t="shared" si="0"/>
        <v>9</v>
      </c>
      <c r="B14" s="78" t="s">
        <v>258</v>
      </c>
      <c r="C14" s="76">
        <v>16.07</v>
      </c>
    </row>
    <row r="15" spans="1:3" s="77" customFormat="1" ht="9" customHeight="1">
      <c r="A15" s="71">
        <f t="shared" si="0"/>
        <v>10</v>
      </c>
      <c r="B15" s="78" t="s">
        <v>259</v>
      </c>
      <c r="C15" s="76">
        <v>72.45</v>
      </c>
    </row>
    <row r="16" spans="1:3" s="77" customFormat="1" ht="9" customHeight="1">
      <c r="A16" s="71">
        <f t="shared" si="0"/>
        <v>11</v>
      </c>
      <c r="B16" s="78" t="s">
        <v>260</v>
      </c>
      <c r="C16" s="76">
        <v>117.6</v>
      </c>
    </row>
    <row r="17" spans="1:3" s="77" customFormat="1" ht="9" customHeight="1">
      <c r="A17" s="71">
        <f t="shared" si="0"/>
        <v>12</v>
      </c>
      <c r="B17" s="75" t="s">
        <v>261</v>
      </c>
      <c r="C17" s="79">
        <v>0.142</v>
      </c>
    </row>
    <row r="18" spans="1:3" s="77" customFormat="1" ht="9" customHeight="1">
      <c r="A18" s="71">
        <f t="shared" si="0"/>
        <v>13</v>
      </c>
      <c r="B18" s="75" t="s">
        <v>262</v>
      </c>
      <c r="C18" s="79">
        <v>0.155</v>
      </c>
    </row>
    <row r="19" spans="1:3" s="77" customFormat="1" ht="9" customHeight="1">
      <c r="A19" s="71">
        <f t="shared" si="0"/>
        <v>14</v>
      </c>
      <c r="B19" s="75" t="s">
        <v>263</v>
      </c>
      <c r="C19" s="79">
        <v>0.151</v>
      </c>
    </row>
    <row r="20" spans="1:3" s="77" customFormat="1" ht="9" customHeight="1">
      <c r="A20" s="71">
        <f t="shared" si="0"/>
        <v>15</v>
      </c>
      <c r="B20" s="75" t="s">
        <v>264</v>
      </c>
      <c r="C20" s="80">
        <v>0.223</v>
      </c>
    </row>
    <row r="21" spans="1:4" s="77" customFormat="1" ht="9" customHeight="1">
      <c r="A21" s="71">
        <f t="shared" si="0"/>
        <v>16</v>
      </c>
      <c r="B21" s="75" t="s">
        <v>265</v>
      </c>
      <c r="C21" s="79">
        <v>0.34</v>
      </c>
      <c r="D21" s="81"/>
    </row>
    <row r="22" spans="1:4" s="77" customFormat="1" ht="9" customHeight="1">
      <c r="A22" s="71">
        <f t="shared" si="0"/>
        <v>17</v>
      </c>
      <c r="B22" s="75" t="s">
        <v>266</v>
      </c>
      <c r="C22" s="76">
        <v>130.41</v>
      </c>
      <c r="D22" s="81"/>
    </row>
    <row r="23" spans="1:4" s="77" customFormat="1" ht="9" customHeight="1">
      <c r="A23" s="71">
        <f t="shared" si="0"/>
        <v>18</v>
      </c>
      <c r="B23" s="75" t="s">
        <v>267</v>
      </c>
      <c r="C23" s="76">
        <v>4</v>
      </c>
      <c r="D23" s="81"/>
    </row>
    <row r="24" spans="1:4" s="77" customFormat="1" ht="9" customHeight="1">
      <c r="A24" s="71">
        <f t="shared" si="0"/>
        <v>19</v>
      </c>
      <c r="B24" s="75" t="s">
        <v>268</v>
      </c>
      <c r="C24" s="76">
        <v>1.86</v>
      </c>
      <c r="D24" s="81"/>
    </row>
    <row r="25" spans="1:3" s="77" customFormat="1" ht="9" customHeight="1">
      <c r="A25" s="71">
        <f t="shared" si="0"/>
        <v>20</v>
      </c>
      <c r="B25" s="21" t="s">
        <v>269</v>
      </c>
      <c r="C25" s="76">
        <v>2.52</v>
      </c>
    </row>
    <row r="26" spans="1:3" s="77" customFormat="1" ht="9" customHeight="1">
      <c r="A26" s="71">
        <f t="shared" si="0"/>
        <v>21</v>
      </c>
      <c r="B26" s="82" t="s">
        <v>270</v>
      </c>
      <c r="C26" s="76">
        <v>198.45</v>
      </c>
    </row>
    <row r="27" spans="1:3" s="77" customFormat="1" ht="9" customHeight="1">
      <c r="A27" s="71">
        <f t="shared" si="0"/>
        <v>22</v>
      </c>
      <c r="B27" s="82" t="s">
        <v>271</v>
      </c>
      <c r="C27" s="76">
        <v>75.6</v>
      </c>
    </row>
    <row r="28" spans="1:3" s="77" customFormat="1" ht="9" customHeight="1">
      <c r="A28" s="71">
        <f t="shared" si="0"/>
        <v>23</v>
      </c>
      <c r="B28" s="82" t="s">
        <v>272</v>
      </c>
      <c r="C28" s="76">
        <v>107.1</v>
      </c>
    </row>
    <row r="29" spans="1:3" s="77" customFormat="1" ht="9" customHeight="1">
      <c r="A29" s="71">
        <f t="shared" si="0"/>
        <v>24</v>
      </c>
      <c r="B29" s="21" t="s">
        <v>273</v>
      </c>
      <c r="C29" s="76">
        <v>11.03</v>
      </c>
    </row>
    <row r="30" spans="1:3" s="77" customFormat="1" ht="9" customHeight="1">
      <c r="A30" s="71">
        <f t="shared" si="0"/>
        <v>25</v>
      </c>
      <c r="B30" s="21" t="s">
        <v>274</v>
      </c>
      <c r="C30" s="76">
        <v>13.99</v>
      </c>
    </row>
    <row r="31" spans="1:3" s="77" customFormat="1" ht="9" customHeight="1">
      <c r="A31" s="71">
        <f t="shared" si="0"/>
        <v>26</v>
      </c>
      <c r="B31" s="21" t="s">
        <v>275</v>
      </c>
      <c r="C31" s="76">
        <v>47.25</v>
      </c>
    </row>
    <row r="32" spans="1:3" s="77" customFormat="1" ht="9" customHeight="1">
      <c r="A32" s="71">
        <f t="shared" si="0"/>
        <v>27</v>
      </c>
      <c r="B32" s="21" t="s">
        <v>276</v>
      </c>
      <c r="C32" s="76">
        <v>37.94</v>
      </c>
    </row>
    <row r="33" spans="1:3" s="77" customFormat="1" ht="9" customHeight="1">
      <c r="A33" s="71">
        <f t="shared" si="0"/>
        <v>28</v>
      </c>
      <c r="B33" s="21" t="s">
        <v>277</v>
      </c>
      <c r="C33" s="76">
        <v>42.84</v>
      </c>
    </row>
    <row r="34" spans="1:3" s="77" customFormat="1" ht="9" customHeight="1">
      <c r="A34" s="71">
        <f t="shared" si="0"/>
        <v>29</v>
      </c>
      <c r="B34" s="21" t="s">
        <v>278</v>
      </c>
      <c r="C34" s="76">
        <v>48.77</v>
      </c>
    </row>
    <row r="35" spans="1:3" s="77" customFormat="1" ht="8.25" customHeight="1">
      <c r="A35" s="71">
        <f t="shared" si="0"/>
        <v>30</v>
      </c>
      <c r="B35" s="21" t="s">
        <v>279</v>
      </c>
      <c r="C35" s="76">
        <v>36.52</v>
      </c>
    </row>
    <row r="36" spans="1:3" s="77" customFormat="1" ht="8.25" customHeight="1">
      <c r="A36" s="71">
        <f t="shared" si="0"/>
        <v>31</v>
      </c>
      <c r="B36" s="21" t="s">
        <v>280</v>
      </c>
      <c r="C36" s="76">
        <v>75.71</v>
      </c>
    </row>
    <row r="37" spans="1:3" s="77" customFormat="1" ht="8.25" customHeight="1">
      <c r="A37" s="71">
        <f t="shared" si="0"/>
        <v>32</v>
      </c>
      <c r="B37" s="21" t="s">
        <v>281</v>
      </c>
      <c r="C37" s="76">
        <v>79.57</v>
      </c>
    </row>
    <row r="38" spans="1:3" s="77" customFormat="1" ht="8.25" customHeight="1">
      <c r="A38" s="71">
        <f t="shared" si="0"/>
        <v>33</v>
      </c>
      <c r="B38" s="21" t="s">
        <v>282</v>
      </c>
      <c r="C38" s="76">
        <v>68.06</v>
      </c>
    </row>
    <row r="39" spans="1:3" s="77" customFormat="1" ht="9" customHeight="1">
      <c r="A39" s="71">
        <f t="shared" si="0"/>
        <v>34</v>
      </c>
      <c r="B39" s="82" t="s">
        <v>283</v>
      </c>
      <c r="C39" s="76">
        <v>25.2</v>
      </c>
    </row>
    <row r="40" spans="1:3" s="77" customFormat="1" ht="9" customHeight="1">
      <c r="A40" s="71">
        <f t="shared" si="0"/>
        <v>35</v>
      </c>
      <c r="B40" s="82" t="s">
        <v>284</v>
      </c>
      <c r="C40" s="76">
        <v>76.65</v>
      </c>
    </row>
    <row r="41" spans="1:3" s="77" customFormat="1" ht="9" customHeight="1">
      <c r="A41" s="71">
        <f t="shared" si="0"/>
        <v>36</v>
      </c>
      <c r="B41" s="82" t="s">
        <v>285</v>
      </c>
      <c r="C41" s="76">
        <v>61.95</v>
      </c>
    </row>
    <row r="42" spans="1:3" s="83" customFormat="1" ht="9" customHeight="1">
      <c r="A42" s="71">
        <f t="shared" si="0"/>
        <v>37</v>
      </c>
      <c r="B42" s="82" t="s">
        <v>286</v>
      </c>
      <c r="C42" s="76">
        <v>8.09</v>
      </c>
    </row>
    <row r="43" spans="1:3" s="83" customFormat="1" ht="9" customHeight="1">
      <c r="A43" s="71">
        <f t="shared" si="0"/>
        <v>38</v>
      </c>
      <c r="B43" s="82" t="s">
        <v>287</v>
      </c>
      <c r="C43" s="76">
        <v>9.24</v>
      </c>
    </row>
    <row r="44" spans="1:3" s="83" customFormat="1" ht="9" customHeight="1">
      <c r="A44" s="71">
        <f t="shared" si="0"/>
        <v>39</v>
      </c>
      <c r="B44" s="82" t="s">
        <v>288</v>
      </c>
      <c r="C44" s="76">
        <v>11.55</v>
      </c>
    </row>
    <row r="45" spans="1:3" s="83" customFormat="1" ht="9" customHeight="1">
      <c r="A45" s="71">
        <f t="shared" si="0"/>
        <v>40</v>
      </c>
      <c r="B45" s="82" t="s">
        <v>289</v>
      </c>
      <c r="C45" s="76">
        <v>21</v>
      </c>
    </row>
    <row r="46" spans="1:3" s="83" customFormat="1" ht="9" customHeight="1">
      <c r="A46" s="71">
        <f t="shared" si="0"/>
        <v>41</v>
      </c>
      <c r="B46" s="82" t="s">
        <v>290</v>
      </c>
      <c r="C46" s="76">
        <v>26.25</v>
      </c>
    </row>
    <row r="47" spans="1:3" s="83" customFormat="1" ht="9" customHeight="1">
      <c r="A47" s="71">
        <f t="shared" si="0"/>
        <v>42</v>
      </c>
      <c r="B47" s="82" t="s">
        <v>291</v>
      </c>
      <c r="C47" s="76">
        <v>31.5</v>
      </c>
    </row>
    <row r="48" spans="1:3" s="84" customFormat="1" ht="9" customHeight="1">
      <c r="A48" s="71">
        <f t="shared" si="0"/>
        <v>43</v>
      </c>
      <c r="B48" s="21" t="s">
        <v>292</v>
      </c>
      <c r="C48" s="76">
        <v>176.4</v>
      </c>
    </row>
    <row r="49" spans="1:3" s="77" customFormat="1" ht="9" customHeight="1">
      <c r="A49" s="71">
        <f t="shared" si="0"/>
        <v>44</v>
      </c>
      <c r="B49" s="21" t="s">
        <v>293</v>
      </c>
      <c r="C49" s="76">
        <v>35.28</v>
      </c>
    </row>
    <row r="50" spans="1:3" s="77" customFormat="1" ht="9" customHeight="1">
      <c r="A50" s="71"/>
      <c r="B50" s="21" t="s">
        <v>294</v>
      </c>
      <c r="C50" s="76">
        <v>1.1</v>
      </c>
    </row>
    <row r="51" spans="1:3" s="77" customFormat="1" ht="9" customHeight="1">
      <c r="A51" s="71">
        <f>A49+1</f>
        <v>45</v>
      </c>
      <c r="B51" s="21" t="s">
        <v>295</v>
      </c>
      <c r="C51" s="76">
        <v>1.04</v>
      </c>
    </row>
    <row r="52" spans="1:3" s="77" customFormat="1" ht="9" customHeight="1">
      <c r="A52" s="71">
        <f>A51+1</f>
        <v>46</v>
      </c>
      <c r="B52" s="21" t="s">
        <v>296</v>
      </c>
      <c r="C52" s="76">
        <v>1.21</v>
      </c>
    </row>
    <row r="53" spans="1:3" s="77" customFormat="1" ht="9" customHeight="1">
      <c r="A53" s="71">
        <f>A52+1</f>
        <v>47</v>
      </c>
      <c r="B53" s="21" t="s">
        <v>297</v>
      </c>
      <c r="C53" s="76">
        <v>79.7</v>
      </c>
    </row>
    <row r="54" spans="1:3" s="77" customFormat="1" ht="9" customHeight="1">
      <c r="A54" s="71">
        <f>A53+1</f>
        <v>48</v>
      </c>
      <c r="B54" s="21" t="s">
        <v>298</v>
      </c>
      <c r="C54" s="76">
        <v>91.35</v>
      </c>
    </row>
    <row r="55" spans="1:3" s="77" customFormat="1" ht="9" customHeight="1">
      <c r="A55" s="71">
        <f>A54+1</f>
        <v>49</v>
      </c>
      <c r="B55" s="21" t="s">
        <v>299</v>
      </c>
      <c r="C55" s="76">
        <v>93.56</v>
      </c>
    </row>
    <row r="56" spans="1:7" s="77" customFormat="1" ht="9" customHeight="1">
      <c r="A56" s="71">
        <f>A55+1</f>
        <v>50</v>
      </c>
      <c r="B56" s="21" t="s">
        <v>300</v>
      </c>
      <c r="C56" s="76">
        <v>132.83</v>
      </c>
      <c r="G56" s="85"/>
    </row>
    <row r="57" spans="1:3" s="77" customFormat="1" ht="9" customHeight="1">
      <c r="A57" s="71">
        <f>A47+1</f>
        <v>43</v>
      </c>
      <c r="B57" s="21" t="s">
        <v>301</v>
      </c>
      <c r="C57" s="76">
        <v>197.4</v>
      </c>
    </row>
    <row r="58" spans="1:7" s="77" customFormat="1" ht="9" customHeight="1">
      <c r="A58" s="71">
        <f>A48+1</f>
        <v>44</v>
      </c>
      <c r="B58" s="21" t="s">
        <v>302</v>
      </c>
      <c r="C58" s="76">
        <v>25.2</v>
      </c>
      <c r="G58" s="85"/>
    </row>
    <row r="59" spans="1:7" s="77" customFormat="1" ht="9" customHeight="1">
      <c r="A59" s="71">
        <f aca="true" t="shared" si="1" ref="A59:A69">A58+1</f>
        <v>45</v>
      </c>
      <c r="B59" s="21" t="s">
        <v>303</v>
      </c>
      <c r="C59" s="76">
        <v>44.73</v>
      </c>
      <c r="G59" s="85"/>
    </row>
    <row r="60" spans="1:7" s="77" customFormat="1" ht="9" customHeight="1">
      <c r="A60" s="71">
        <f t="shared" si="1"/>
        <v>46</v>
      </c>
      <c r="B60" s="86" t="s">
        <v>304</v>
      </c>
      <c r="C60" s="76">
        <v>46.37</v>
      </c>
      <c r="G60" s="85"/>
    </row>
    <row r="61" spans="1:7" s="77" customFormat="1" ht="9" customHeight="1">
      <c r="A61" s="71">
        <f t="shared" si="1"/>
        <v>47</v>
      </c>
      <c r="B61" s="86" t="s">
        <v>305</v>
      </c>
      <c r="C61" s="76">
        <v>56.53</v>
      </c>
      <c r="G61" s="85"/>
    </row>
    <row r="62" spans="1:7" s="77" customFormat="1" ht="9" customHeight="1">
      <c r="A62" s="71">
        <f t="shared" si="1"/>
        <v>48</v>
      </c>
      <c r="B62" s="86" t="s">
        <v>306</v>
      </c>
      <c r="C62" s="76">
        <v>58.07</v>
      </c>
      <c r="G62" s="85"/>
    </row>
    <row r="63" spans="1:7" s="77" customFormat="1" ht="9" customHeight="1">
      <c r="A63" s="71">
        <f t="shared" si="1"/>
        <v>49</v>
      </c>
      <c r="B63" s="86" t="s">
        <v>307</v>
      </c>
      <c r="C63" s="76">
        <v>62.81</v>
      </c>
      <c r="G63" s="85"/>
    </row>
    <row r="64" spans="1:7" s="77" customFormat="1" ht="9" customHeight="1">
      <c r="A64" s="71">
        <f t="shared" si="1"/>
        <v>50</v>
      </c>
      <c r="B64" s="86" t="s">
        <v>308</v>
      </c>
      <c r="C64" s="76">
        <v>60.9</v>
      </c>
      <c r="G64" s="85"/>
    </row>
    <row r="65" spans="1:7" s="77" customFormat="1" ht="9" customHeight="1">
      <c r="A65" s="71">
        <f t="shared" si="1"/>
        <v>51</v>
      </c>
      <c r="B65" s="86" t="s">
        <v>309</v>
      </c>
      <c r="C65" s="76">
        <v>97.23</v>
      </c>
      <c r="G65" s="85"/>
    </row>
    <row r="66" spans="1:7" s="77" customFormat="1" ht="9" customHeight="1">
      <c r="A66" s="71">
        <f t="shared" si="1"/>
        <v>52</v>
      </c>
      <c r="B66" s="86" t="s">
        <v>310</v>
      </c>
      <c r="C66" s="76">
        <v>69.62</v>
      </c>
      <c r="G66" s="85"/>
    </row>
    <row r="67" spans="1:7" s="77" customFormat="1" ht="9" customHeight="1">
      <c r="A67" s="71">
        <f t="shared" si="1"/>
        <v>53</v>
      </c>
      <c r="B67" s="86" t="s">
        <v>311</v>
      </c>
      <c r="C67" s="76">
        <v>316.47</v>
      </c>
      <c r="G67" s="85"/>
    </row>
    <row r="68" spans="1:7" s="77" customFormat="1" ht="9" customHeight="1">
      <c r="A68" s="71">
        <f t="shared" si="1"/>
        <v>54</v>
      </c>
      <c r="B68" s="86" t="s">
        <v>312</v>
      </c>
      <c r="C68" s="76">
        <v>258.72</v>
      </c>
      <c r="G68" s="85"/>
    </row>
    <row r="69" spans="1:7" s="77" customFormat="1" ht="9" customHeight="1">
      <c r="A69" s="71">
        <f t="shared" si="1"/>
        <v>55</v>
      </c>
      <c r="B69" s="86" t="s">
        <v>313</v>
      </c>
      <c r="C69" s="76">
        <v>49.04</v>
      </c>
      <c r="G69" s="85"/>
    </row>
    <row r="70" spans="1:7" s="77" customFormat="1" ht="9" customHeight="1">
      <c r="A70" s="71"/>
      <c r="B70" s="86" t="s">
        <v>314</v>
      </c>
      <c r="C70" s="76">
        <v>53.2</v>
      </c>
      <c r="G70" s="85"/>
    </row>
    <row r="71" spans="1:7" s="77" customFormat="1" ht="9" customHeight="1">
      <c r="A71" s="71">
        <f>A69+1</f>
        <v>56</v>
      </c>
      <c r="B71" s="86" t="s">
        <v>315</v>
      </c>
      <c r="C71" s="76">
        <v>50.4</v>
      </c>
      <c r="G71" s="85"/>
    </row>
    <row r="72" spans="1:7" s="77" customFormat="1" ht="9" customHeight="1">
      <c r="A72" s="71"/>
      <c r="B72" s="86" t="s">
        <v>316</v>
      </c>
      <c r="C72" s="76">
        <v>54.6</v>
      </c>
      <c r="G72" s="85"/>
    </row>
    <row r="73" spans="1:7" s="77" customFormat="1" ht="9" customHeight="1">
      <c r="A73" s="71">
        <f>A71+1</f>
        <v>57</v>
      </c>
      <c r="B73" s="86" t="s">
        <v>317</v>
      </c>
      <c r="C73" s="76">
        <v>46.2</v>
      </c>
      <c r="G73" s="85"/>
    </row>
    <row r="74" spans="1:7" s="77" customFormat="1" ht="9" customHeight="1">
      <c r="A74" s="71"/>
      <c r="B74" s="86" t="s">
        <v>318</v>
      </c>
      <c r="C74" s="76">
        <v>50.4</v>
      </c>
      <c r="G74" s="85"/>
    </row>
    <row r="75" spans="1:7" s="77" customFormat="1" ht="9" customHeight="1">
      <c r="A75" s="71">
        <f>A73+1</f>
        <v>58</v>
      </c>
      <c r="B75" s="86" t="s">
        <v>319</v>
      </c>
      <c r="C75" s="76">
        <v>367.5</v>
      </c>
      <c r="G75" s="85"/>
    </row>
    <row r="76" spans="1:7" s="77" customFormat="1" ht="9" customHeight="1">
      <c r="A76" s="71">
        <f aca="true" t="shared" si="2" ref="A76:A82">A75+1</f>
        <v>59</v>
      </c>
      <c r="B76" s="86" t="s">
        <v>320</v>
      </c>
      <c r="C76" s="76">
        <v>36.54</v>
      </c>
      <c r="G76" s="85"/>
    </row>
    <row r="77" spans="1:7" s="77" customFormat="1" ht="9" customHeight="1">
      <c r="A77" s="71">
        <f t="shared" si="2"/>
        <v>60</v>
      </c>
      <c r="B77" s="86" t="s">
        <v>321</v>
      </c>
      <c r="C77" s="76">
        <v>329.99</v>
      </c>
      <c r="G77" s="85"/>
    </row>
    <row r="78" spans="1:7" s="77" customFormat="1" ht="9" customHeight="1">
      <c r="A78" s="71">
        <f t="shared" si="2"/>
        <v>61</v>
      </c>
      <c r="B78" s="86" t="s">
        <v>322</v>
      </c>
      <c r="C78" s="76">
        <v>465</v>
      </c>
      <c r="G78" s="85"/>
    </row>
    <row r="79" spans="1:7" s="77" customFormat="1" ht="9" customHeight="1">
      <c r="A79" s="71">
        <f t="shared" si="2"/>
        <v>62</v>
      </c>
      <c r="B79" s="86" t="s">
        <v>323</v>
      </c>
      <c r="C79" s="76">
        <v>248.33</v>
      </c>
      <c r="G79" s="85"/>
    </row>
    <row r="80" spans="1:7" s="77" customFormat="1" ht="9" customHeight="1">
      <c r="A80" s="71">
        <f t="shared" si="2"/>
        <v>63</v>
      </c>
      <c r="B80" s="86" t="s">
        <v>324</v>
      </c>
      <c r="C80" s="76">
        <v>0.37</v>
      </c>
      <c r="G80" s="85"/>
    </row>
    <row r="81" spans="1:7" s="77" customFormat="1" ht="9" customHeight="1">
      <c r="A81" s="71">
        <f t="shared" si="2"/>
        <v>64</v>
      </c>
      <c r="B81" s="86" t="s">
        <v>325</v>
      </c>
      <c r="C81" s="87">
        <v>3308</v>
      </c>
      <c r="G81" s="85"/>
    </row>
    <row r="82" spans="1:7" s="77" customFormat="1" ht="9" customHeight="1">
      <c r="A82" s="88">
        <f t="shared" si="2"/>
        <v>65</v>
      </c>
      <c r="B82" s="210" t="s">
        <v>326</v>
      </c>
      <c r="C82" s="76">
        <v>1806</v>
      </c>
      <c r="G82" s="85"/>
    </row>
    <row r="83" spans="1:7" s="77" customFormat="1" ht="9" customHeight="1">
      <c r="A83" s="71">
        <f>A81+1</f>
        <v>65</v>
      </c>
      <c r="B83" s="21" t="s">
        <v>327</v>
      </c>
      <c r="C83" s="76">
        <v>35.91</v>
      </c>
      <c r="G83" s="85"/>
    </row>
    <row r="84" spans="1:7" s="77" customFormat="1" ht="9" customHeight="1">
      <c r="A84" s="71">
        <f>A83+1</f>
        <v>66</v>
      </c>
      <c r="B84" s="21" t="s">
        <v>328</v>
      </c>
      <c r="C84" s="76">
        <v>52.5</v>
      </c>
      <c r="G84" s="85"/>
    </row>
    <row r="85" spans="1:7" s="77" customFormat="1" ht="9" customHeight="1">
      <c r="A85" s="71">
        <f>A84+1</f>
        <v>67</v>
      </c>
      <c r="B85" s="21" t="s">
        <v>329</v>
      </c>
      <c r="C85" s="76">
        <v>52.5</v>
      </c>
      <c r="G85" s="85"/>
    </row>
    <row r="86" spans="1:7" s="77" customFormat="1" ht="9" customHeight="1">
      <c r="A86" s="71">
        <f>A85+1</f>
        <v>68</v>
      </c>
      <c r="B86" s="21" t="s">
        <v>330</v>
      </c>
      <c r="C86" s="76">
        <v>43.68</v>
      </c>
      <c r="G86" s="85"/>
    </row>
    <row r="87" spans="1:7" s="77" customFormat="1" ht="9" customHeight="1">
      <c r="A87" s="71">
        <f>A86+1</f>
        <v>69</v>
      </c>
      <c r="B87" s="21" t="s">
        <v>331</v>
      </c>
      <c r="C87" s="76">
        <v>41.9</v>
      </c>
      <c r="G87" s="85"/>
    </row>
    <row r="88" spans="1:7" s="77" customFormat="1" ht="9" customHeight="1">
      <c r="A88" s="71">
        <f>A87+1</f>
        <v>70</v>
      </c>
      <c r="B88" s="21" t="s">
        <v>332</v>
      </c>
      <c r="C88" s="76">
        <v>40.43</v>
      </c>
      <c r="G88" s="85"/>
    </row>
    <row r="89" spans="1:3" s="3" customFormat="1" ht="9.75" customHeight="1">
      <c r="A89" s="42"/>
      <c r="C89" s="42"/>
    </row>
    <row r="90" spans="1:3" s="3" customFormat="1" ht="9.75" customHeight="1">
      <c r="A90" s="42"/>
      <c r="C90" s="42"/>
    </row>
    <row r="91" spans="1:3" s="3" customFormat="1" ht="9.75" customHeight="1">
      <c r="A91" s="42"/>
      <c r="C91" s="42"/>
    </row>
    <row r="92" spans="1:3" s="3" customFormat="1" ht="9.75" customHeight="1">
      <c r="A92" s="42"/>
      <c r="C92" s="42"/>
    </row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</sheetData>
  <sheetProtection selectLockedCells="1" selectUnlockedCells="1"/>
  <printOptions horizontalCentered="1"/>
  <pageMargins left="0.19027777777777777" right="0.2298611111111111" top="0.12916666666666668" bottom="0.09513888888888888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174"/>
  <sheetViews>
    <sheetView workbookViewId="0" topLeftCell="A1">
      <selection activeCell="C59" sqref="C59"/>
    </sheetView>
  </sheetViews>
  <sheetFormatPr defaultColWidth="9.140625" defaultRowHeight="12.75"/>
  <cols>
    <col min="1" max="1" width="19.00390625" style="89" customWidth="1"/>
    <col min="2" max="2" width="48.421875" style="90" customWidth="1"/>
    <col min="3" max="3" width="10.00390625" style="91" customWidth="1"/>
    <col min="4" max="4" width="9.57421875" style="92" customWidth="1"/>
  </cols>
  <sheetData>
    <row r="1" spans="1:4" s="94" customFormat="1" ht="13.5" customHeight="1">
      <c r="A1" s="93" t="s">
        <v>333</v>
      </c>
      <c r="B1" s="93"/>
      <c r="C1" s="93"/>
      <c r="D1" s="93"/>
    </row>
    <row r="2" spans="1:4" s="94" customFormat="1" ht="13.5" customHeight="1">
      <c r="A2" s="95" t="s">
        <v>334</v>
      </c>
      <c r="B2" s="95"/>
      <c r="C2" s="95"/>
      <c r="D2" s="95"/>
    </row>
    <row r="3" spans="1:4" s="94" customFormat="1" ht="13.5" customHeight="1">
      <c r="A3" s="95" t="s">
        <v>335</v>
      </c>
      <c r="B3" s="96"/>
      <c r="C3" s="97"/>
      <c r="D3" s="95"/>
    </row>
    <row r="4" spans="1:4" s="100" customFormat="1" ht="22.5">
      <c r="A4" s="98" t="s">
        <v>336</v>
      </c>
      <c r="B4" s="98" t="s">
        <v>337</v>
      </c>
      <c r="C4" s="99" t="s">
        <v>563</v>
      </c>
      <c r="D4" s="98" t="s">
        <v>338</v>
      </c>
    </row>
    <row r="5" spans="1:4" s="101" customFormat="1" ht="15.75" customHeight="1">
      <c r="A5" s="192" t="s">
        <v>339</v>
      </c>
      <c r="B5" s="192"/>
      <c r="C5" s="192"/>
      <c r="D5" s="192"/>
    </row>
    <row r="6" spans="1:4" s="101" customFormat="1" ht="22.5" customHeight="1">
      <c r="A6" s="193" t="s">
        <v>340</v>
      </c>
      <c r="B6" s="193"/>
      <c r="C6" s="193"/>
      <c r="D6" s="193"/>
    </row>
    <row r="7" spans="1:4" s="102" customFormat="1" ht="14.25" customHeight="1">
      <c r="A7" s="194" t="s">
        <v>341</v>
      </c>
      <c r="B7" s="194"/>
      <c r="C7" s="194"/>
      <c r="D7" s="194"/>
    </row>
    <row r="8" spans="1:4" s="90" customFormat="1" ht="36" customHeight="1">
      <c r="A8" s="103" t="s">
        <v>342</v>
      </c>
      <c r="B8" s="104" t="s">
        <v>343</v>
      </c>
      <c r="C8" s="105">
        <v>126</v>
      </c>
      <c r="D8" s="104" t="s">
        <v>344</v>
      </c>
    </row>
    <row r="9" spans="1:4" s="90" customFormat="1" ht="37.5" customHeight="1">
      <c r="A9" s="103" t="s">
        <v>345</v>
      </c>
      <c r="B9" s="104" t="s">
        <v>343</v>
      </c>
      <c r="C9" s="105">
        <v>126</v>
      </c>
      <c r="D9" s="104" t="s">
        <v>344</v>
      </c>
    </row>
    <row r="10" spans="1:4" s="90" customFormat="1" ht="35.25" customHeight="1">
      <c r="A10" s="103" t="s">
        <v>346</v>
      </c>
      <c r="B10" s="104" t="s">
        <v>347</v>
      </c>
      <c r="C10" s="105">
        <v>176.4</v>
      </c>
      <c r="D10" s="104" t="s">
        <v>344</v>
      </c>
    </row>
    <row r="11" spans="1:4" s="90" customFormat="1" ht="37.5" customHeight="1">
      <c r="A11" s="103" t="s">
        <v>348</v>
      </c>
      <c r="B11" s="104" t="s">
        <v>347</v>
      </c>
      <c r="C11" s="105">
        <v>176.4</v>
      </c>
      <c r="D11" s="104" t="s">
        <v>344</v>
      </c>
    </row>
    <row r="12" spans="1:4" s="106" customFormat="1" ht="34.5" customHeight="1">
      <c r="A12" s="103" t="s">
        <v>349</v>
      </c>
      <c r="B12" s="104" t="s">
        <v>350</v>
      </c>
      <c r="C12" s="105">
        <v>193.2</v>
      </c>
      <c r="D12" s="104" t="s">
        <v>344</v>
      </c>
    </row>
    <row r="13" spans="1:4" s="106" customFormat="1" ht="48" customHeight="1">
      <c r="A13" s="103" t="s">
        <v>351</v>
      </c>
      <c r="B13" s="104" t="s">
        <v>352</v>
      </c>
      <c r="C13" s="105">
        <v>193.2</v>
      </c>
      <c r="D13" s="104" t="s">
        <v>344</v>
      </c>
    </row>
    <row r="14" spans="1:4" s="106" customFormat="1" ht="45" customHeight="1">
      <c r="A14" s="103" t="s">
        <v>353</v>
      </c>
      <c r="B14" s="104" t="s">
        <v>354</v>
      </c>
      <c r="C14" s="105">
        <v>278.8</v>
      </c>
      <c r="D14" s="104" t="s">
        <v>344</v>
      </c>
    </row>
    <row r="15" spans="1:4" s="106" customFormat="1" ht="57" customHeight="1">
      <c r="A15" s="103" t="s">
        <v>355</v>
      </c>
      <c r="B15" s="104" t="s">
        <v>356</v>
      </c>
      <c r="C15" s="105">
        <v>302.4</v>
      </c>
      <c r="D15" s="104" t="s">
        <v>344</v>
      </c>
    </row>
    <row r="16" spans="1:4" s="106" customFormat="1" ht="12.75" customHeight="1">
      <c r="A16" s="195"/>
      <c r="B16" s="195"/>
      <c r="C16" s="195"/>
      <c r="D16" s="195"/>
    </row>
    <row r="17" spans="1:4" s="106" customFormat="1" ht="15.75" customHeight="1">
      <c r="A17" s="103" t="s">
        <v>357</v>
      </c>
      <c r="B17" s="104" t="s">
        <v>358</v>
      </c>
      <c r="C17" s="105">
        <v>210</v>
      </c>
      <c r="D17" s="104" t="s">
        <v>359</v>
      </c>
    </row>
    <row r="18" spans="1:4" s="106" customFormat="1" ht="12.75">
      <c r="A18" s="103" t="s">
        <v>360</v>
      </c>
      <c r="B18" s="104" t="s">
        <v>361</v>
      </c>
      <c r="C18" s="105">
        <v>378.8</v>
      </c>
      <c r="D18" s="104" t="s">
        <v>359</v>
      </c>
    </row>
    <row r="19" spans="1:4" s="107" customFormat="1" ht="15" customHeight="1">
      <c r="A19" s="196" t="s">
        <v>362</v>
      </c>
      <c r="B19" s="196"/>
      <c r="C19" s="196"/>
      <c r="D19" s="196"/>
    </row>
    <row r="20" spans="1:4" s="106" customFormat="1" ht="16.5" customHeight="1">
      <c r="A20" s="103" t="s">
        <v>363</v>
      </c>
      <c r="B20" s="104" t="s">
        <v>364</v>
      </c>
      <c r="C20" s="105">
        <v>756</v>
      </c>
      <c r="D20" s="104" t="s">
        <v>359</v>
      </c>
    </row>
    <row r="21" spans="1:4" s="106" customFormat="1" ht="14.25" customHeight="1">
      <c r="A21" s="103" t="s">
        <v>365</v>
      </c>
      <c r="B21" s="104" t="s">
        <v>366</v>
      </c>
      <c r="C21" s="105">
        <v>1915.2</v>
      </c>
      <c r="D21" s="104" t="s">
        <v>359</v>
      </c>
    </row>
    <row r="22" spans="1:4" s="107" customFormat="1" ht="15" customHeight="1">
      <c r="A22" s="196" t="s">
        <v>367</v>
      </c>
      <c r="B22" s="196"/>
      <c r="C22" s="196"/>
      <c r="D22" s="196"/>
    </row>
    <row r="23" spans="1:4" s="107" customFormat="1" ht="39.75" customHeight="1">
      <c r="A23" s="103" t="s">
        <v>368</v>
      </c>
      <c r="B23" s="104" t="s">
        <v>369</v>
      </c>
      <c r="C23" s="105">
        <v>1050</v>
      </c>
      <c r="D23" s="104" t="s">
        <v>344</v>
      </c>
    </row>
    <row r="24" spans="1:4" s="106" customFormat="1" ht="60.75" customHeight="1">
      <c r="A24" s="103" t="s">
        <v>370</v>
      </c>
      <c r="B24" s="104" t="s">
        <v>371</v>
      </c>
      <c r="C24" s="105">
        <v>1898.4</v>
      </c>
      <c r="D24" s="104" t="s">
        <v>359</v>
      </c>
    </row>
    <row r="25" spans="1:4" s="106" customFormat="1" ht="67.5">
      <c r="A25" s="103" t="s">
        <v>372</v>
      </c>
      <c r="B25" s="104" t="s">
        <v>373</v>
      </c>
      <c r="C25" s="105">
        <v>2074.8</v>
      </c>
      <c r="D25" s="104" t="s">
        <v>344</v>
      </c>
    </row>
    <row r="26" spans="1:4" s="106" customFormat="1" ht="12.75" customHeight="1">
      <c r="A26" s="197"/>
      <c r="B26" s="197"/>
      <c r="C26" s="197"/>
      <c r="D26" s="197"/>
    </row>
    <row r="27" spans="1:4" s="106" customFormat="1" ht="22.5">
      <c r="A27" s="103" t="s">
        <v>374</v>
      </c>
      <c r="B27" s="104" t="s">
        <v>375</v>
      </c>
      <c r="C27" s="105">
        <v>487.2</v>
      </c>
      <c r="D27" s="104" t="s">
        <v>359</v>
      </c>
    </row>
    <row r="28" spans="1:4" s="106" customFormat="1" ht="22.5">
      <c r="A28" s="103" t="s">
        <v>376</v>
      </c>
      <c r="B28" s="104" t="s">
        <v>377</v>
      </c>
      <c r="C28" s="105">
        <v>1612.8</v>
      </c>
      <c r="D28" s="104" t="s">
        <v>359</v>
      </c>
    </row>
    <row r="29" spans="1:4" s="107" customFormat="1" ht="15" customHeight="1">
      <c r="A29" s="196" t="s">
        <v>85</v>
      </c>
      <c r="B29" s="196"/>
      <c r="C29" s="196"/>
      <c r="D29" s="196"/>
    </row>
    <row r="30" spans="1:4" s="106" customFormat="1" ht="58.5" customHeight="1">
      <c r="A30" s="103" t="s">
        <v>378</v>
      </c>
      <c r="B30" s="104" t="s">
        <v>379</v>
      </c>
      <c r="C30" s="105">
        <v>1680</v>
      </c>
      <c r="D30" s="104" t="s">
        <v>359</v>
      </c>
    </row>
    <row r="31" spans="1:4" s="106" customFormat="1" ht="70.5" customHeight="1">
      <c r="A31" s="103" t="s">
        <v>380</v>
      </c>
      <c r="B31" s="104" t="s">
        <v>381</v>
      </c>
      <c r="C31" s="105">
        <v>1806</v>
      </c>
      <c r="D31" s="104" t="s">
        <v>359</v>
      </c>
    </row>
    <row r="32" spans="1:4" s="106" customFormat="1" ht="58.5" customHeight="1">
      <c r="A32" s="103" t="s">
        <v>382</v>
      </c>
      <c r="B32" s="104" t="s">
        <v>383</v>
      </c>
      <c r="C32" s="105">
        <v>2520</v>
      </c>
      <c r="D32" s="104" t="s">
        <v>384</v>
      </c>
    </row>
    <row r="33" spans="1:4" s="106" customFormat="1" ht="21.75" customHeight="1">
      <c r="A33" s="108"/>
      <c r="B33" s="109"/>
      <c r="C33" s="110"/>
      <c r="D33" s="109"/>
    </row>
    <row r="34" spans="1:4" s="106" customFormat="1" ht="24" customHeight="1">
      <c r="A34" s="193" t="s">
        <v>385</v>
      </c>
      <c r="B34" s="193"/>
      <c r="C34" s="193"/>
      <c r="D34" s="193"/>
    </row>
    <row r="35" spans="1:4" s="111" customFormat="1" ht="48" customHeight="1">
      <c r="A35" s="103" t="s">
        <v>386</v>
      </c>
      <c r="B35" s="104" t="s">
        <v>387</v>
      </c>
      <c r="C35" s="105">
        <v>2352</v>
      </c>
      <c r="D35" s="104" t="s">
        <v>388</v>
      </c>
    </row>
    <row r="36" spans="1:4" s="111" customFormat="1" ht="48" customHeight="1">
      <c r="A36" s="103" t="s">
        <v>389</v>
      </c>
      <c r="B36" s="104" t="s">
        <v>390</v>
      </c>
      <c r="C36" s="105">
        <v>2940</v>
      </c>
      <c r="D36" s="104" t="s">
        <v>388</v>
      </c>
    </row>
    <row r="37" spans="1:4" s="111" customFormat="1" ht="34.5" customHeight="1">
      <c r="A37" s="103" t="s">
        <v>191</v>
      </c>
      <c r="B37" s="104" t="s">
        <v>391</v>
      </c>
      <c r="C37" s="105">
        <v>3528</v>
      </c>
      <c r="D37" s="104" t="s">
        <v>392</v>
      </c>
    </row>
    <row r="38" spans="1:4" s="111" customFormat="1" ht="33.75" customHeight="1">
      <c r="A38" s="103" t="s">
        <v>193</v>
      </c>
      <c r="B38" s="104" t="s">
        <v>393</v>
      </c>
      <c r="C38" s="105">
        <v>4368</v>
      </c>
      <c r="D38" s="104" t="s">
        <v>392</v>
      </c>
    </row>
    <row r="39" spans="1:4" s="111" customFormat="1" ht="44.25" customHeight="1">
      <c r="A39" s="103" t="s">
        <v>394</v>
      </c>
      <c r="B39" s="104" t="s">
        <v>395</v>
      </c>
      <c r="C39" s="105">
        <v>5124</v>
      </c>
      <c r="D39" s="104" t="s">
        <v>392</v>
      </c>
    </row>
    <row r="40" spans="1:4" s="111" customFormat="1" ht="45.75" customHeight="1">
      <c r="A40" s="103" t="s">
        <v>396</v>
      </c>
      <c r="B40" s="104" t="s">
        <v>397</v>
      </c>
      <c r="C40" s="105">
        <v>7140</v>
      </c>
      <c r="D40" s="104" t="s">
        <v>392</v>
      </c>
    </row>
    <row r="41" spans="1:4" s="111" customFormat="1" ht="45.75" customHeight="1">
      <c r="A41" s="103" t="s">
        <v>398</v>
      </c>
      <c r="B41" s="104" t="s">
        <v>399</v>
      </c>
      <c r="C41" s="105">
        <v>8988</v>
      </c>
      <c r="D41" s="104" t="s">
        <v>392</v>
      </c>
    </row>
    <row r="42" spans="1:4" s="111" customFormat="1" ht="55.5" customHeight="1">
      <c r="A42" s="103" t="s">
        <v>400</v>
      </c>
      <c r="B42" s="104" t="s">
        <v>401</v>
      </c>
      <c r="C42" s="112">
        <v>1428</v>
      </c>
      <c r="D42" s="104" t="s">
        <v>402</v>
      </c>
    </row>
    <row r="43" spans="1:4" s="111" customFormat="1" ht="65.25" customHeight="1">
      <c r="A43" s="103" t="s">
        <v>403</v>
      </c>
      <c r="B43" s="104" t="s">
        <v>404</v>
      </c>
      <c r="C43" s="112">
        <v>18480</v>
      </c>
      <c r="D43" s="113" t="s">
        <v>405</v>
      </c>
    </row>
    <row r="44" spans="1:4" s="111" customFormat="1" ht="68.25" customHeight="1">
      <c r="A44" s="103" t="s">
        <v>406</v>
      </c>
      <c r="B44" s="104" t="s">
        <v>407</v>
      </c>
      <c r="C44" s="105">
        <v>25200</v>
      </c>
      <c r="D44" s="113" t="s">
        <v>405</v>
      </c>
    </row>
    <row r="45" spans="1:4" s="111" customFormat="1" ht="76.5" customHeight="1">
      <c r="A45" s="103" t="s">
        <v>408</v>
      </c>
      <c r="B45" s="104" t="s">
        <v>409</v>
      </c>
      <c r="C45" s="105">
        <v>151200</v>
      </c>
      <c r="D45" s="104" t="s">
        <v>405</v>
      </c>
    </row>
    <row r="46" spans="1:4" s="111" customFormat="1" ht="68.25" customHeight="1">
      <c r="A46" s="103" t="s">
        <v>410</v>
      </c>
      <c r="B46" s="104" t="s">
        <v>411</v>
      </c>
      <c r="C46" s="105">
        <v>1260</v>
      </c>
      <c r="D46" s="104" t="s">
        <v>405</v>
      </c>
    </row>
    <row r="47" spans="2:3" s="106" customFormat="1" ht="25.5" customHeight="1">
      <c r="B47" s="90"/>
      <c r="C47" s="114"/>
    </row>
    <row r="48" spans="1:4" s="106" customFormat="1" ht="12.75" customHeight="1">
      <c r="A48" s="198"/>
      <c r="B48" s="198"/>
      <c r="C48" s="198"/>
      <c r="D48" s="198"/>
    </row>
    <row r="49" spans="1:3" s="106" customFormat="1" ht="12.75">
      <c r="A49" s="101"/>
      <c r="B49" s="115"/>
      <c r="C49" s="114"/>
    </row>
    <row r="50" spans="1:4" s="106" customFormat="1" ht="12.75" customHeight="1">
      <c r="A50" s="199"/>
      <c r="B50" s="199"/>
      <c r="C50" s="199"/>
      <c r="D50" s="199"/>
    </row>
    <row r="51" spans="1:4" s="106" customFormat="1" ht="12.75" customHeight="1">
      <c r="A51" s="199"/>
      <c r="B51" s="199"/>
      <c r="C51" s="199"/>
      <c r="D51" s="199"/>
    </row>
    <row r="52" spans="1:4" s="106" customFormat="1" ht="12.75" customHeight="1">
      <c r="A52" s="199"/>
      <c r="B52" s="199"/>
      <c r="C52" s="199"/>
      <c r="D52" s="199"/>
    </row>
    <row r="53" spans="1:4" s="106" customFormat="1" ht="12.75" customHeight="1">
      <c r="A53" s="199"/>
      <c r="B53" s="199"/>
      <c r="C53" s="199"/>
      <c r="D53" s="199"/>
    </row>
    <row r="54" spans="1:4" s="106" customFormat="1" ht="12.75" customHeight="1">
      <c r="A54" s="199"/>
      <c r="B54" s="199"/>
      <c r="C54" s="199"/>
      <c r="D54" s="199"/>
    </row>
    <row r="55" spans="1:4" s="106" customFormat="1" ht="12.75" customHeight="1">
      <c r="A55" s="199"/>
      <c r="B55" s="199"/>
      <c r="C55" s="199"/>
      <c r="D55" s="199"/>
    </row>
    <row r="56" spans="1:4" s="106" customFormat="1" ht="12.75" customHeight="1">
      <c r="A56" s="200"/>
      <c r="B56" s="200"/>
      <c r="C56" s="200"/>
      <c r="D56" s="200"/>
    </row>
    <row r="57" s="106" customFormat="1" ht="12.75">
      <c r="C57" s="114"/>
    </row>
    <row r="58" spans="2:3" s="106" customFormat="1" ht="12.75">
      <c r="B58" s="90"/>
      <c r="C58" s="114"/>
    </row>
    <row r="59" spans="2:3" s="106" customFormat="1" ht="12.75">
      <c r="B59" s="90"/>
      <c r="C59" s="114"/>
    </row>
    <row r="60" spans="2:3" s="106" customFormat="1" ht="12.75">
      <c r="B60" s="90"/>
      <c r="C60" s="114"/>
    </row>
    <row r="61" spans="2:3" s="106" customFormat="1" ht="12.75">
      <c r="B61" s="90"/>
      <c r="C61" s="114"/>
    </row>
    <row r="62" spans="2:3" s="106" customFormat="1" ht="12.75">
      <c r="B62" s="90"/>
      <c r="C62" s="114"/>
    </row>
    <row r="63" spans="2:3" s="106" customFormat="1" ht="12.75">
      <c r="B63" s="90"/>
      <c r="C63" s="114"/>
    </row>
    <row r="64" spans="2:3" s="106" customFormat="1" ht="12.75">
      <c r="B64" s="90"/>
      <c r="C64" s="114"/>
    </row>
    <row r="65" spans="2:3" s="106" customFormat="1" ht="12.75">
      <c r="B65" s="90"/>
      <c r="C65" s="114"/>
    </row>
    <row r="66" spans="2:3" s="106" customFormat="1" ht="12.75">
      <c r="B66" s="90"/>
      <c r="C66" s="114"/>
    </row>
    <row r="67" spans="2:3" s="106" customFormat="1" ht="12.75">
      <c r="B67" s="90"/>
      <c r="C67" s="114"/>
    </row>
    <row r="68" spans="2:3" s="106" customFormat="1" ht="12.75">
      <c r="B68" s="90"/>
      <c r="C68" s="114"/>
    </row>
    <row r="69" spans="2:3" s="106" customFormat="1" ht="12.75">
      <c r="B69" s="90"/>
      <c r="C69" s="114"/>
    </row>
    <row r="70" spans="2:3" s="106" customFormat="1" ht="12.75">
      <c r="B70" s="90"/>
      <c r="C70" s="114"/>
    </row>
    <row r="71" spans="2:3" s="106" customFormat="1" ht="12.75">
      <c r="B71" s="90"/>
      <c r="C71" s="114"/>
    </row>
    <row r="72" spans="2:3" s="106" customFormat="1" ht="12.75">
      <c r="B72" s="90"/>
      <c r="C72" s="114"/>
    </row>
    <row r="73" spans="2:3" s="106" customFormat="1" ht="12.75">
      <c r="B73" s="90"/>
      <c r="C73" s="114"/>
    </row>
    <row r="74" spans="2:3" s="106" customFormat="1" ht="12.75">
      <c r="B74" s="90"/>
      <c r="C74" s="114"/>
    </row>
    <row r="75" spans="2:3" s="106" customFormat="1" ht="12.75">
      <c r="B75" s="90"/>
      <c r="C75" s="114"/>
    </row>
    <row r="76" spans="2:3" s="106" customFormat="1" ht="12.75">
      <c r="B76" s="90"/>
      <c r="C76" s="114"/>
    </row>
    <row r="77" spans="2:3" s="106" customFormat="1" ht="12.75">
      <c r="B77" s="90"/>
      <c r="C77" s="114"/>
    </row>
    <row r="78" spans="2:3" s="106" customFormat="1" ht="12.75">
      <c r="B78" s="90"/>
      <c r="C78" s="114"/>
    </row>
    <row r="79" spans="2:3" s="106" customFormat="1" ht="12.75">
      <c r="B79" s="90"/>
      <c r="C79" s="114"/>
    </row>
    <row r="80" spans="2:3" s="106" customFormat="1" ht="12.75">
      <c r="B80" s="90"/>
      <c r="C80" s="114"/>
    </row>
    <row r="81" spans="2:3" s="106" customFormat="1" ht="12.75">
      <c r="B81" s="90"/>
      <c r="C81" s="114"/>
    </row>
    <row r="82" spans="2:3" s="106" customFormat="1" ht="12.75">
      <c r="B82" s="90"/>
      <c r="C82" s="114"/>
    </row>
    <row r="83" spans="2:3" s="106" customFormat="1" ht="12.75">
      <c r="B83" s="90"/>
      <c r="C83" s="114"/>
    </row>
    <row r="84" spans="2:3" s="106" customFormat="1" ht="12.75">
      <c r="B84" s="90"/>
      <c r="C84" s="114"/>
    </row>
    <row r="85" spans="2:3" s="106" customFormat="1" ht="12.75">
      <c r="B85" s="90"/>
      <c r="C85" s="114"/>
    </row>
    <row r="86" spans="2:3" s="106" customFormat="1" ht="12.75">
      <c r="B86" s="90"/>
      <c r="C86" s="114"/>
    </row>
    <row r="87" spans="2:3" s="106" customFormat="1" ht="12.75">
      <c r="B87" s="90"/>
      <c r="C87" s="114"/>
    </row>
    <row r="88" spans="2:3" s="106" customFormat="1" ht="12.75">
      <c r="B88" s="90"/>
      <c r="C88" s="114"/>
    </row>
    <row r="89" spans="2:3" s="106" customFormat="1" ht="12.75">
      <c r="B89" s="90"/>
      <c r="C89" s="114"/>
    </row>
    <row r="90" spans="2:3" s="106" customFormat="1" ht="12.75">
      <c r="B90" s="90"/>
      <c r="C90" s="114"/>
    </row>
    <row r="91" spans="2:3" s="106" customFormat="1" ht="12.75">
      <c r="B91" s="90"/>
      <c r="C91" s="114"/>
    </row>
    <row r="92" spans="2:3" s="106" customFormat="1" ht="12.75">
      <c r="B92" s="90"/>
      <c r="C92" s="114"/>
    </row>
    <row r="93" spans="2:3" s="106" customFormat="1" ht="12.75">
      <c r="B93" s="90"/>
      <c r="C93" s="114"/>
    </row>
    <row r="94" spans="2:3" s="106" customFormat="1" ht="12.75">
      <c r="B94" s="90"/>
      <c r="C94" s="114"/>
    </row>
    <row r="95" spans="2:3" s="106" customFormat="1" ht="12.75">
      <c r="B95" s="90"/>
      <c r="C95" s="114"/>
    </row>
    <row r="96" spans="2:3" s="106" customFormat="1" ht="12.75">
      <c r="B96" s="90"/>
      <c r="C96" s="114"/>
    </row>
    <row r="97" spans="2:3" s="106" customFormat="1" ht="12.75">
      <c r="B97" s="90"/>
      <c r="C97" s="114"/>
    </row>
    <row r="98" spans="2:3" s="106" customFormat="1" ht="12.75">
      <c r="B98" s="90"/>
      <c r="C98" s="114"/>
    </row>
    <row r="99" spans="2:3" s="106" customFormat="1" ht="12.75">
      <c r="B99" s="90"/>
      <c r="C99" s="114"/>
    </row>
    <row r="100" spans="2:3" s="106" customFormat="1" ht="12.75">
      <c r="B100" s="90"/>
      <c r="C100" s="114"/>
    </row>
    <row r="101" spans="2:3" s="106" customFormat="1" ht="12.75">
      <c r="B101" s="90"/>
      <c r="C101" s="114"/>
    </row>
    <row r="102" spans="2:3" s="106" customFormat="1" ht="12.75">
      <c r="B102" s="90"/>
      <c r="C102" s="114"/>
    </row>
    <row r="103" spans="2:3" s="106" customFormat="1" ht="12.75">
      <c r="B103" s="90"/>
      <c r="C103" s="114"/>
    </row>
    <row r="104" spans="2:3" s="106" customFormat="1" ht="12.75">
      <c r="B104" s="90"/>
      <c r="C104" s="114"/>
    </row>
    <row r="105" spans="2:3" s="106" customFormat="1" ht="12.75">
      <c r="B105" s="90"/>
      <c r="C105" s="114"/>
    </row>
    <row r="106" spans="2:3" s="106" customFormat="1" ht="12.75">
      <c r="B106" s="90"/>
      <c r="C106" s="114"/>
    </row>
    <row r="107" spans="2:3" s="106" customFormat="1" ht="12.75">
      <c r="B107" s="90"/>
      <c r="C107" s="114"/>
    </row>
    <row r="108" spans="2:3" s="106" customFormat="1" ht="12.75">
      <c r="B108" s="90"/>
      <c r="C108" s="114"/>
    </row>
    <row r="109" spans="2:3" s="106" customFormat="1" ht="12.75">
      <c r="B109" s="90"/>
      <c r="C109" s="114"/>
    </row>
    <row r="110" spans="2:3" s="106" customFormat="1" ht="12.75">
      <c r="B110" s="90"/>
      <c r="C110" s="114"/>
    </row>
    <row r="111" spans="2:3" s="106" customFormat="1" ht="12.75">
      <c r="B111" s="90"/>
      <c r="C111" s="114"/>
    </row>
    <row r="112" spans="2:3" s="106" customFormat="1" ht="12.75">
      <c r="B112" s="90"/>
      <c r="C112" s="114"/>
    </row>
    <row r="113" spans="2:3" s="106" customFormat="1" ht="12.75">
      <c r="B113" s="90"/>
      <c r="C113" s="114"/>
    </row>
    <row r="114" spans="2:3" s="106" customFormat="1" ht="12.75">
      <c r="B114" s="90"/>
      <c r="C114" s="114"/>
    </row>
    <row r="115" spans="2:3" s="106" customFormat="1" ht="12.75">
      <c r="B115" s="90"/>
      <c r="C115" s="114"/>
    </row>
    <row r="116" spans="2:3" s="106" customFormat="1" ht="12.75">
      <c r="B116" s="90"/>
      <c r="C116" s="114"/>
    </row>
    <row r="117" spans="2:3" s="106" customFormat="1" ht="12.75">
      <c r="B117" s="90"/>
      <c r="C117" s="114"/>
    </row>
    <row r="118" spans="2:3" s="106" customFormat="1" ht="12.75">
      <c r="B118" s="90"/>
      <c r="C118" s="114"/>
    </row>
    <row r="119" spans="2:3" s="106" customFormat="1" ht="12.75">
      <c r="B119" s="90"/>
      <c r="C119" s="114"/>
    </row>
    <row r="120" spans="2:3" s="106" customFormat="1" ht="12.75">
      <c r="B120" s="90"/>
      <c r="C120" s="114"/>
    </row>
    <row r="121" spans="2:3" s="106" customFormat="1" ht="12.75">
      <c r="B121" s="90"/>
      <c r="C121" s="114"/>
    </row>
    <row r="122" spans="2:3" s="106" customFormat="1" ht="12.75">
      <c r="B122" s="90"/>
      <c r="C122" s="114"/>
    </row>
    <row r="123" spans="2:3" s="106" customFormat="1" ht="12.75">
      <c r="B123" s="90"/>
      <c r="C123" s="114"/>
    </row>
    <row r="124" spans="2:3" s="106" customFormat="1" ht="12.75">
      <c r="B124" s="90"/>
      <c r="C124" s="114"/>
    </row>
    <row r="125" spans="2:3" s="106" customFormat="1" ht="12.75">
      <c r="B125" s="90"/>
      <c r="C125" s="114"/>
    </row>
    <row r="126" spans="2:3" s="106" customFormat="1" ht="12.75">
      <c r="B126" s="90"/>
      <c r="C126" s="114"/>
    </row>
    <row r="127" spans="2:3" s="106" customFormat="1" ht="12.75">
      <c r="B127" s="90"/>
      <c r="C127" s="114"/>
    </row>
    <row r="128" spans="2:3" s="106" customFormat="1" ht="12.75">
      <c r="B128" s="90"/>
      <c r="C128" s="114"/>
    </row>
    <row r="129" spans="2:3" s="106" customFormat="1" ht="12.75">
      <c r="B129" s="90"/>
      <c r="C129" s="114"/>
    </row>
    <row r="130" spans="2:3" s="106" customFormat="1" ht="12.75">
      <c r="B130" s="90"/>
      <c r="C130" s="114"/>
    </row>
    <row r="131" spans="2:3" s="106" customFormat="1" ht="12.75">
      <c r="B131" s="90"/>
      <c r="C131" s="114"/>
    </row>
    <row r="132" spans="2:3" s="106" customFormat="1" ht="12.75">
      <c r="B132" s="90"/>
      <c r="C132" s="114"/>
    </row>
    <row r="133" spans="2:3" s="106" customFormat="1" ht="12.75">
      <c r="B133" s="90"/>
      <c r="C133" s="114"/>
    </row>
    <row r="134" spans="2:3" s="106" customFormat="1" ht="12.75">
      <c r="B134" s="90"/>
      <c r="C134" s="114"/>
    </row>
    <row r="135" spans="2:3" s="106" customFormat="1" ht="12.75">
      <c r="B135" s="90"/>
      <c r="C135" s="114"/>
    </row>
    <row r="136" spans="2:3" s="106" customFormat="1" ht="12.75">
      <c r="B136" s="90"/>
      <c r="C136" s="114"/>
    </row>
    <row r="137" spans="2:3" s="106" customFormat="1" ht="12.75">
      <c r="B137" s="90"/>
      <c r="C137" s="114"/>
    </row>
    <row r="138" spans="2:3" s="106" customFormat="1" ht="12.75">
      <c r="B138" s="90"/>
      <c r="C138" s="114"/>
    </row>
    <row r="139" spans="2:3" s="106" customFormat="1" ht="12.75">
      <c r="B139" s="90"/>
      <c r="C139" s="114"/>
    </row>
    <row r="140" spans="2:3" s="106" customFormat="1" ht="12.75">
      <c r="B140" s="90"/>
      <c r="C140" s="114"/>
    </row>
    <row r="141" spans="2:3" s="106" customFormat="1" ht="12.75">
      <c r="B141" s="90"/>
      <c r="C141" s="114"/>
    </row>
    <row r="142" spans="2:3" s="106" customFormat="1" ht="12.75">
      <c r="B142" s="90"/>
      <c r="C142" s="114"/>
    </row>
    <row r="143" spans="2:3" s="106" customFormat="1" ht="12.75">
      <c r="B143" s="90"/>
      <c r="C143" s="114"/>
    </row>
    <row r="144" spans="2:3" s="106" customFormat="1" ht="12.75">
      <c r="B144" s="90"/>
      <c r="C144" s="114"/>
    </row>
    <row r="145" spans="2:3" s="106" customFormat="1" ht="12.75">
      <c r="B145" s="90"/>
      <c r="C145" s="114"/>
    </row>
    <row r="146" spans="2:3" s="106" customFormat="1" ht="12.75">
      <c r="B146" s="90"/>
      <c r="C146" s="114"/>
    </row>
    <row r="147" spans="2:3" s="106" customFormat="1" ht="12.75">
      <c r="B147" s="90"/>
      <c r="C147" s="114"/>
    </row>
    <row r="148" spans="2:3" s="106" customFormat="1" ht="12.75">
      <c r="B148" s="90"/>
      <c r="C148" s="114"/>
    </row>
    <row r="149" spans="2:3" s="106" customFormat="1" ht="12.75">
      <c r="B149" s="90"/>
      <c r="C149" s="114"/>
    </row>
    <row r="150" spans="2:3" s="106" customFormat="1" ht="12.75">
      <c r="B150" s="90"/>
      <c r="C150" s="114"/>
    </row>
    <row r="151" spans="2:3" s="106" customFormat="1" ht="12.75">
      <c r="B151" s="90"/>
      <c r="C151" s="114"/>
    </row>
    <row r="152" spans="2:3" s="106" customFormat="1" ht="12.75">
      <c r="B152" s="90"/>
      <c r="C152" s="114"/>
    </row>
    <row r="153" spans="2:3" s="106" customFormat="1" ht="12.75">
      <c r="B153" s="90"/>
      <c r="C153" s="114"/>
    </row>
    <row r="154" spans="2:3" s="106" customFormat="1" ht="12.75">
      <c r="B154" s="90"/>
      <c r="C154" s="114"/>
    </row>
    <row r="155" spans="2:3" s="106" customFormat="1" ht="12.75">
      <c r="B155" s="90"/>
      <c r="C155" s="114"/>
    </row>
    <row r="156" spans="2:3" s="106" customFormat="1" ht="12.75">
      <c r="B156" s="90"/>
      <c r="C156" s="114"/>
    </row>
    <row r="157" spans="2:3" s="106" customFormat="1" ht="12.75">
      <c r="B157" s="90"/>
      <c r="C157" s="114"/>
    </row>
    <row r="158" spans="2:3" s="106" customFormat="1" ht="12.75">
      <c r="B158" s="90"/>
      <c r="C158" s="114"/>
    </row>
    <row r="159" spans="2:3" s="106" customFormat="1" ht="12.75">
      <c r="B159" s="90"/>
      <c r="C159" s="114"/>
    </row>
    <row r="160" spans="2:3" s="106" customFormat="1" ht="12.75">
      <c r="B160" s="90"/>
      <c r="C160" s="114"/>
    </row>
    <row r="161" spans="2:3" s="106" customFormat="1" ht="12.75">
      <c r="B161" s="90"/>
      <c r="C161" s="114"/>
    </row>
    <row r="162" spans="2:3" s="106" customFormat="1" ht="12.75">
      <c r="B162" s="90"/>
      <c r="C162" s="114"/>
    </row>
    <row r="163" spans="2:3" s="106" customFormat="1" ht="12.75">
      <c r="B163" s="90"/>
      <c r="C163" s="114"/>
    </row>
    <row r="164" spans="2:3" s="106" customFormat="1" ht="12.75">
      <c r="B164" s="90"/>
      <c r="C164" s="114"/>
    </row>
    <row r="165" spans="2:3" s="106" customFormat="1" ht="12.75">
      <c r="B165" s="90"/>
      <c r="C165" s="114"/>
    </row>
    <row r="166" spans="2:3" s="106" customFormat="1" ht="12.75">
      <c r="B166" s="90"/>
      <c r="C166" s="114"/>
    </row>
    <row r="167" spans="2:3" s="106" customFormat="1" ht="12.75">
      <c r="B167" s="90"/>
      <c r="C167" s="114"/>
    </row>
    <row r="168" spans="2:3" s="106" customFormat="1" ht="12.75">
      <c r="B168" s="90"/>
      <c r="C168" s="114"/>
    </row>
    <row r="169" spans="2:3" s="106" customFormat="1" ht="12.75">
      <c r="B169" s="90"/>
      <c r="C169" s="114"/>
    </row>
    <row r="170" spans="2:3" s="106" customFormat="1" ht="12.75">
      <c r="B170" s="90"/>
      <c r="C170" s="114"/>
    </row>
    <row r="171" spans="2:3" s="106" customFormat="1" ht="12.75">
      <c r="B171" s="90"/>
      <c r="C171" s="114"/>
    </row>
    <row r="172" spans="2:3" s="106" customFormat="1" ht="12.75">
      <c r="B172" s="90"/>
      <c r="C172" s="114"/>
    </row>
    <row r="173" spans="2:3" s="106" customFormat="1" ht="12.75">
      <c r="B173" s="90"/>
      <c r="C173" s="114"/>
    </row>
    <row r="174" spans="2:3" s="106" customFormat="1" ht="12.75">
      <c r="B174" s="90"/>
      <c r="C174" s="114"/>
    </row>
  </sheetData>
  <sheetProtection selectLockedCells="1" selectUnlockedCells="1"/>
  <mergeCells count="17">
    <mergeCell ref="A53:D53"/>
    <mergeCell ref="A54:D54"/>
    <mergeCell ref="A55:D55"/>
    <mergeCell ref="A56:D56"/>
    <mergeCell ref="A48:D48"/>
    <mergeCell ref="A50:D50"/>
    <mergeCell ref="A51:D51"/>
    <mergeCell ref="A52:D52"/>
    <mergeCell ref="A34:D34"/>
    <mergeCell ref="A19:D19"/>
    <mergeCell ref="A22:D22"/>
    <mergeCell ref="A26:D26"/>
    <mergeCell ref="A29:D29"/>
    <mergeCell ref="A5:D5"/>
    <mergeCell ref="A6:D6"/>
    <mergeCell ref="A7:D7"/>
    <mergeCell ref="A16:D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Z126"/>
  <sheetViews>
    <sheetView workbookViewId="0" topLeftCell="A23">
      <selection activeCell="B43" sqref="B43"/>
    </sheetView>
  </sheetViews>
  <sheetFormatPr defaultColWidth="9.140625" defaultRowHeight="12" customHeight="1"/>
  <cols>
    <col min="1" max="1" width="4.140625" style="116" customWidth="1"/>
    <col min="2" max="2" width="23.140625" style="117" customWidth="1"/>
    <col min="3" max="3" width="11.28125" style="118" customWidth="1"/>
    <col min="4" max="4" width="7.140625" style="119" customWidth="1"/>
    <col min="5" max="5" width="8.57421875" style="119" customWidth="1"/>
    <col min="6" max="6" width="6.28125" style="119" customWidth="1"/>
    <col min="7" max="7" width="5.57421875" style="119" customWidth="1"/>
    <col min="8" max="8" width="6.00390625" style="119" customWidth="1"/>
    <col min="9" max="9" width="5.7109375" style="119" customWidth="1"/>
    <col min="10" max="10" width="7.140625" style="119" customWidth="1"/>
    <col min="11" max="11" width="12.421875" style="119" customWidth="1"/>
    <col min="12" max="12" width="3.421875" style="119" customWidth="1"/>
    <col min="13" max="13" width="5.421875" style="119" customWidth="1"/>
    <col min="14" max="14" width="6.7109375" style="119" customWidth="1"/>
    <col min="15" max="15" width="4.57421875" style="119" customWidth="1"/>
    <col min="16" max="16" width="11.00390625" style="119" customWidth="1"/>
    <col min="17" max="17" width="8.7109375" style="120" customWidth="1"/>
    <col min="18" max="19" width="9.00390625" style="121" customWidth="1"/>
    <col min="20" max="20" width="3.7109375" style="121" customWidth="1"/>
    <col min="21" max="24" width="9.140625" style="121" customWidth="1"/>
    <col min="25" max="25" width="6.7109375" style="121" customWidth="1"/>
    <col min="26" max="26" width="9.140625" style="121" customWidth="1"/>
    <col min="27" max="16384" width="9.140625" style="122" customWidth="1"/>
  </cols>
  <sheetData>
    <row r="1" spans="1:26" s="129" customFormat="1" ht="13.5" customHeight="1">
      <c r="A1" s="123"/>
      <c r="B1" s="124" t="s">
        <v>414</v>
      </c>
      <c r="C1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  <c r="R1" s="126"/>
      <c r="S1" s="126"/>
      <c r="T1" s="127"/>
      <c r="U1" s="128"/>
      <c r="V1" s="128"/>
      <c r="W1" s="128"/>
      <c r="X1" s="128"/>
      <c r="Y1" s="128"/>
      <c r="Z1" s="128"/>
    </row>
    <row r="2" spans="1:26" s="129" customFormat="1" ht="13.5" customHeight="1">
      <c r="A2" s="123"/>
      <c r="B2" s="124" t="s">
        <v>415</v>
      </c>
      <c r="C2"/>
      <c r="D2" s="125"/>
      <c r="E2" s="125"/>
      <c r="F2" s="125"/>
      <c r="G2" s="125"/>
      <c r="H2" s="130" t="s">
        <v>416</v>
      </c>
      <c r="I2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7"/>
      <c r="U2" s="128"/>
      <c r="V2" s="128"/>
      <c r="W2" s="128"/>
      <c r="X2" s="128"/>
      <c r="Y2" s="128"/>
      <c r="Z2" s="128"/>
    </row>
    <row r="3" spans="1:26" s="137" customFormat="1" ht="13.5" customHeight="1">
      <c r="A3" s="131"/>
      <c r="B3" s="132" t="s">
        <v>417</v>
      </c>
      <c r="C3" s="133" t="s">
        <v>418</v>
      </c>
      <c r="D3" s="133" t="s">
        <v>419</v>
      </c>
      <c r="E3" s="133" t="s">
        <v>420</v>
      </c>
      <c r="F3" s="133" t="s">
        <v>421</v>
      </c>
      <c r="G3" s="133" t="s">
        <v>422</v>
      </c>
      <c r="H3" s="133" t="s">
        <v>423</v>
      </c>
      <c r="I3" s="133" t="s">
        <v>424</v>
      </c>
      <c r="J3" s="133" t="s">
        <v>421</v>
      </c>
      <c r="K3" s="133" t="s">
        <v>425</v>
      </c>
      <c r="L3" s="133" t="s">
        <v>426</v>
      </c>
      <c r="M3" s="133" t="s">
        <v>427</v>
      </c>
      <c r="N3" s="133" t="s">
        <v>428</v>
      </c>
      <c r="O3" s="133" t="s">
        <v>429</v>
      </c>
      <c r="P3" s="134" t="s">
        <v>430</v>
      </c>
      <c r="Q3" s="135" t="s">
        <v>431</v>
      </c>
      <c r="R3" s="135" t="s">
        <v>432</v>
      </c>
      <c r="S3" s="135" t="s">
        <v>433</v>
      </c>
      <c r="T3" s="136"/>
      <c r="U3" s="136"/>
      <c r="V3" s="136"/>
      <c r="W3" s="136"/>
      <c r="X3" s="136"/>
      <c r="Y3" s="136"/>
      <c r="Z3" s="136"/>
    </row>
    <row r="4" spans="1:26" s="137" customFormat="1" ht="13.5" customHeight="1">
      <c r="A4" s="138"/>
      <c r="B4" s="139" t="s">
        <v>434</v>
      </c>
      <c r="C4" s="140" t="s">
        <v>435</v>
      </c>
      <c r="D4" s="140" t="s">
        <v>436</v>
      </c>
      <c r="E4" s="140" t="s">
        <v>437</v>
      </c>
      <c r="F4" s="140" t="s">
        <v>438</v>
      </c>
      <c r="G4" s="140" t="s">
        <v>439</v>
      </c>
      <c r="H4" s="140" t="s">
        <v>436</v>
      </c>
      <c r="I4" s="140" t="s">
        <v>440</v>
      </c>
      <c r="J4" s="140" t="s">
        <v>441</v>
      </c>
      <c r="K4" s="140" t="s">
        <v>442</v>
      </c>
      <c r="L4" s="140"/>
      <c r="M4" s="140" t="s">
        <v>443</v>
      </c>
      <c r="N4" s="140" t="s">
        <v>444</v>
      </c>
      <c r="O4" s="140" t="s">
        <v>445</v>
      </c>
      <c r="P4" s="141"/>
      <c r="Q4" s="142" t="s">
        <v>446</v>
      </c>
      <c r="R4" s="143" t="s">
        <v>446</v>
      </c>
      <c r="S4" s="143" t="s">
        <v>446</v>
      </c>
      <c r="T4" s="136"/>
      <c r="U4" s="136"/>
      <c r="V4" s="136"/>
      <c r="W4" s="136"/>
      <c r="X4" s="136"/>
      <c r="Y4" s="136"/>
      <c r="Z4" s="136"/>
    </row>
    <row r="5" spans="1:26" s="137" customFormat="1" ht="13.5" customHeight="1">
      <c r="A5" s="144"/>
      <c r="B5" s="145"/>
      <c r="C5" s="146"/>
      <c r="D5" s="147" t="s">
        <v>447</v>
      </c>
      <c r="E5" s="147" t="s">
        <v>448</v>
      </c>
      <c r="F5" s="147" t="s">
        <v>449</v>
      </c>
      <c r="G5" s="147" t="s">
        <v>450</v>
      </c>
      <c r="H5" s="147" t="s">
        <v>451</v>
      </c>
      <c r="I5" s="147" t="s">
        <v>452</v>
      </c>
      <c r="J5" s="147" t="s">
        <v>453</v>
      </c>
      <c r="K5" s="147" t="s">
        <v>447</v>
      </c>
      <c r="L5" s="147" t="s">
        <v>454</v>
      </c>
      <c r="M5" s="147"/>
      <c r="N5" s="147"/>
      <c r="O5" s="147"/>
      <c r="P5" s="148"/>
      <c r="Q5" s="149" t="s">
        <v>455</v>
      </c>
      <c r="R5" s="150" t="s">
        <v>455</v>
      </c>
      <c r="S5" s="150" t="s">
        <v>455</v>
      </c>
      <c r="T5" s="136"/>
      <c r="U5" s="136"/>
      <c r="V5" s="136"/>
      <c r="W5" s="136"/>
      <c r="X5" s="136"/>
      <c r="Y5" s="136"/>
      <c r="Z5" s="136"/>
    </row>
    <row r="6" spans="1:26" s="158" customFormat="1" ht="18" customHeight="1">
      <c r="A6" s="151"/>
      <c r="B6" s="152" t="s">
        <v>456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5"/>
      <c r="R6" s="156"/>
      <c r="S6" s="156"/>
      <c r="T6" s="157"/>
      <c r="U6" s="157"/>
      <c r="V6" s="157"/>
      <c r="W6" s="157"/>
      <c r="X6" s="157"/>
      <c r="Y6" s="157"/>
      <c r="Z6" s="157"/>
    </row>
    <row r="7" spans="1:26" s="168" customFormat="1" ht="12" customHeight="1">
      <c r="A7" s="159">
        <v>1</v>
      </c>
      <c r="B7" s="160" t="s">
        <v>457</v>
      </c>
      <c r="C7" s="161" t="s">
        <v>413</v>
      </c>
      <c r="D7" s="162">
        <v>220</v>
      </c>
      <c r="E7" s="163" t="s">
        <v>458</v>
      </c>
      <c r="F7" s="163">
        <v>1</v>
      </c>
      <c r="G7" s="163">
        <v>5</v>
      </c>
      <c r="H7" s="163"/>
      <c r="I7" s="163">
        <v>11</v>
      </c>
      <c r="J7" s="163"/>
      <c r="K7" s="163" t="s">
        <v>459</v>
      </c>
      <c r="L7" s="163">
        <v>1.8</v>
      </c>
      <c r="M7" s="163"/>
      <c r="N7" s="163"/>
      <c r="O7" s="163"/>
      <c r="P7" s="164" t="s">
        <v>460</v>
      </c>
      <c r="Q7" s="165" t="e">
        <f>U7*$X7</f>
        <v>#REF!</v>
      </c>
      <c r="R7" s="165" t="e">
        <f>V7*$X7</f>
        <v>#REF!</v>
      </c>
      <c r="S7" s="165" t="e">
        <f>W7*$X7</f>
        <v>#REF!</v>
      </c>
      <c r="T7" s="166"/>
      <c r="U7" s="121">
        <v>40</v>
      </c>
      <c r="V7" s="167">
        <f aca="true" t="shared" si="0" ref="V7:V20">(U7+W7)/2</f>
        <v>37.5</v>
      </c>
      <c r="W7" s="167">
        <f>Z7*(Y7+100)/100</f>
        <v>35</v>
      </c>
      <c r="X7" s="167" t="e">
        <f>'ДСМ МСМ'!#REF!</f>
        <v>#REF!</v>
      </c>
      <c r="Y7" s="121">
        <v>25</v>
      </c>
      <c r="Z7" s="121">
        <v>28</v>
      </c>
    </row>
    <row r="8" spans="1:26" s="168" customFormat="1" ht="12" customHeight="1">
      <c r="A8" s="159">
        <f aca="true" t="shared" si="1" ref="A8:A20">A7+1</f>
        <v>2</v>
      </c>
      <c r="B8" s="160" t="s">
        <v>461</v>
      </c>
      <c r="C8" s="161" t="s">
        <v>413</v>
      </c>
      <c r="D8" s="162">
        <v>226</v>
      </c>
      <c r="E8" s="163" t="s">
        <v>462</v>
      </c>
      <c r="F8" s="163">
        <v>3</v>
      </c>
      <c r="G8" s="163">
        <v>5</v>
      </c>
      <c r="H8" s="163"/>
      <c r="I8" s="163">
        <v>13</v>
      </c>
      <c r="J8" s="163"/>
      <c r="K8" s="163" t="s">
        <v>463</v>
      </c>
      <c r="L8" s="163">
        <v>4.3</v>
      </c>
      <c r="M8" s="163"/>
      <c r="N8" s="163"/>
      <c r="O8" s="163"/>
      <c r="P8" s="164" t="s">
        <v>464</v>
      </c>
      <c r="Q8" s="169"/>
      <c r="R8" s="169"/>
      <c r="S8" s="169"/>
      <c r="T8" s="166"/>
      <c r="U8" s="121">
        <v>59</v>
      </c>
      <c r="V8" s="167">
        <f t="shared" si="0"/>
        <v>53.47</v>
      </c>
      <c r="W8" s="167">
        <v>47.94</v>
      </c>
      <c r="X8" s="167" t="e">
        <f>'ДСМ МСМ'!#REF!</f>
        <v>#REF!</v>
      </c>
      <c r="Y8" s="121">
        <v>25</v>
      </c>
      <c r="Z8" s="121"/>
    </row>
    <row r="9" spans="1:26" s="168" customFormat="1" ht="12" customHeight="1">
      <c r="A9" s="159">
        <f t="shared" si="1"/>
        <v>3</v>
      </c>
      <c r="B9" s="160" t="s">
        <v>465</v>
      </c>
      <c r="C9" s="161" t="s">
        <v>413</v>
      </c>
      <c r="D9" s="162">
        <v>226</v>
      </c>
      <c r="E9" s="163" t="s">
        <v>466</v>
      </c>
      <c r="F9" s="163">
        <v>3</v>
      </c>
      <c r="G9" s="163">
        <v>7</v>
      </c>
      <c r="H9" s="163"/>
      <c r="I9" s="163">
        <v>13</v>
      </c>
      <c r="J9" s="163"/>
      <c r="K9" s="163" t="s">
        <v>467</v>
      </c>
      <c r="L9" s="163">
        <v>5</v>
      </c>
      <c r="M9" s="163" t="s">
        <v>468</v>
      </c>
      <c r="N9" s="163"/>
      <c r="O9" s="163"/>
      <c r="P9" s="164" t="s">
        <v>469</v>
      </c>
      <c r="Q9" s="165" t="e">
        <f aca="true" t="shared" si="2" ref="Q9:Q20">U9*$X9</f>
        <v>#REF!</v>
      </c>
      <c r="R9" s="165" t="e">
        <f aca="true" t="shared" si="3" ref="R9:R20">V9*$X9</f>
        <v>#REF!</v>
      </c>
      <c r="S9" s="165" t="e">
        <f aca="true" t="shared" si="4" ref="S9:S20">W9*$X9</f>
        <v>#REF!</v>
      </c>
      <c r="T9" s="166"/>
      <c r="U9" s="121">
        <v>75</v>
      </c>
      <c r="V9" s="167">
        <f t="shared" si="0"/>
        <v>70.3125</v>
      </c>
      <c r="W9" s="167">
        <f aca="true" t="shared" si="5" ref="W9:W20">Z9*(Y9+100)/100</f>
        <v>65.625</v>
      </c>
      <c r="X9" s="167" t="e">
        <f>'ДСМ МСМ'!#REF!</f>
        <v>#REF!</v>
      </c>
      <c r="Y9" s="121">
        <v>25</v>
      </c>
      <c r="Z9" s="121">
        <v>52.5</v>
      </c>
    </row>
    <row r="10" spans="1:26" s="168" customFormat="1" ht="12" customHeight="1">
      <c r="A10" s="159">
        <f t="shared" si="1"/>
        <v>4</v>
      </c>
      <c r="B10" s="160" t="s">
        <v>470</v>
      </c>
      <c r="C10" s="161" t="s">
        <v>413</v>
      </c>
      <c r="D10" s="162">
        <v>226</v>
      </c>
      <c r="E10" s="163" t="s">
        <v>466</v>
      </c>
      <c r="F10" s="163">
        <v>3</v>
      </c>
      <c r="G10" s="163">
        <v>8</v>
      </c>
      <c r="H10" s="163"/>
      <c r="I10" s="163">
        <v>14</v>
      </c>
      <c r="J10" s="163"/>
      <c r="K10" s="163" t="s">
        <v>471</v>
      </c>
      <c r="L10" s="163">
        <v>5</v>
      </c>
      <c r="M10" s="163" t="s">
        <v>468</v>
      </c>
      <c r="N10" s="163" t="s">
        <v>468</v>
      </c>
      <c r="O10" s="163" t="s">
        <v>468</v>
      </c>
      <c r="P10" s="164" t="s">
        <v>469</v>
      </c>
      <c r="Q10" s="165" t="e">
        <f t="shared" si="2"/>
        <v>#REF!</v>
      </c>
      <c r="R10" s="165" t="e">
        <f t="shared" si="3"/>
        <v>#REF!</v>
      </c>
      <c r="S10" s="165" t="e">
        <f t="shared" si="4"/>
        <v>#REF!</v>
      </c>
      <c r="T10" s="166"/>
      <c r="U10" s="121">
        <v>99</v>
      </c>
      <c r="V10" s="167">
        <f t="shared" si="0"/>
        <v>92.8125</v>
      </c>
      <c r="W10" s="167">
        <f t="shared" si="5"/>
        <v>86.625</v>
      </c>
      <c r="X10" s="167" t="e">
        <f>'ДСМ МСМ'!#REF!</f>
        <v>#REF!</v>
      </c>
      <c r="Y10" s="121">
        <v>25</v>
      </c>
      <c r="Z10" s="121">
        <v>69.3</v>
      </c>
    </row>
    <row r="11" spans="1:26" s="168" customFormat="1" ht="12" customHeight="1">
      <c r="A11" s="159">
        <f t="shared" si="1"/>
        <v>5</v>
      </c>
      <c r="B11" s="160" t="s">
        <v>472</v>
      </c>
      <c r="C11" s="161" t="s">
        <v>413</v>
      </c>
      <c r="D11" s="162">
        <v>226</v>
      </c>
      <c r="E11" s="163" t="s">
        <v>473</v>
      </c>
      <c r="F11" s="163">
        <v>4</v>
      </c>
      <c r="G11" s="163">
        <v>8</v>
      </c>
      <c r="H11" s="163">
        <v>2.58</v>
      </c>
      <c r="I11" s="163">
        <v>19</v>
      </c>
      <c r="J11" s="163"/>
      <c r="K11" s="163" t="s">
        <v>474</v>
      </c>
      <c r="L11" s="163"/>
      <c r="M11" s="163" t="s">
        <v>468</v>
      </c>
      <c r="N11" s="163" t="s">
        <v>468</v>
      </c>
      <c r="O11" s="163" t="s">
        <v>468</v>
      </c>
      <c r="P11" s="164"/>
      <c r="Q11" s="165" t="e">
        <f t="shared" si="2"/>
        <v>#REF!</v>
      </c>
      <c r="R11" s="165" t="e">
        <f t="shared" si="3"/>
        <v>#REF!</v>
      </c>
      <c r="S11" s="165" t="e">
        <f t="shared" si="4"/>
        <v>#REF!</v>
      </c>
      <c r="T11" s="166"/>
      <c r="U11" s="121">
        <v>133</v>
      </c>
      <c r="V11" s="167">
        <f t="shared" si="0"/>
        <v>124.6875</v>
      </c>
      <c r="W11" s="167">
        <f t="shared" si="5"/>
        <v>116.375</v>
      </c>
      <c r="X11" s="167" t="e">
        <f>'ДСМ МСМ'!#REF!</f>
        <v>#REF!</v>
      </c>
      <c r="Y11" s="121">
        <v>25</v>
      </c>
      <c r="Z11" s="121">
        <v>93.1</v>
      </c>
    </row>
    <row r="12" spans="1:26" s="168" customFormat="1" ht="12" customHeight="1">
      <c r="A12" s="159">
        <f t="shared" si="1"/>
        <v>6</v>
      </c>
      <c r="B12" s="160" t="s">
        <v>475</v>
      </c>
      <c r="C12" s="161" t="s">
        <v>413</v>
      </c>
      <c r="D12" s="162">
        <v>225</v>
      </c>
      <c r="E12" s="163" t="s">
        <v>476</v>
      </c>
      <c r="F12" s="163">
        <v>2</v>
      </c>
      <c r="G12" s="163">
        <v>10</v>
      </c>
      <c r="H12" s="163"/>
      <c r="I12" s="163">
        <v>15</v>
      </c>
      <c r="J12" s="163"/>
      <c r="K12" s="163" t="s">
        <v>477</v>
      </c>
      <c r="L12" s="163">
        <v>6</v>
      </c>
      <c r="M12" s="163" t="s">
        <v>468</v>
      </c>
      <c r="N12" s="163" t="s">
        <v>468</v>
      </c>
      <c r="O12" s="163" t="s">
        <v>468</v>
      </c>
      <c r="P12" s="164" t="s">
        <v>464</v>
      </c>
      <c r="Q12" s="165" t="e">
        <f t="shared" si="2"/>
        <v>#REF!</v>
      </c>
      <c r="R12" s="165" t="e">
        <f t="shared" si="3"/>
        <v>#REF!</v>
      </c>
      <c r="S12" s="165" t="e">
        <f t="shared" si="4"/>
        <v>#REF!</v>
      </c>
      <c r="T12" s="166"/>
      <c r="U12" s="121">
        <v>75</v>
      </c>
      <c r="V12" s="167">
        <f t="shared" si="0"/>
        <v>70.3125</v>
      </c>
      <c r="W12" s="167">
        <f t="shared" si="5"/>
        <v>65.625</v>
      </c>
      <c r="X12" s="167" t="e">
        <f>'ДСМ МСМ'!#REF!</f>
        <v>#REF!</v>
      </c>
      <c r="Y12" s="121">
        <v>25</v>
      </c>
      <c r="Z12" s="121">
        <v>52.5</v>
      </c>
    </row>
    <row r="13" spans="1:26" s="168" customFormat="1" ht="12" customHeight="1">
      <c r="A13" s="159">
        <f t="shared" si="1"/>
        <v>7</v>
      </c>
      <c r="B13" s="160" t="s">
        <v>478</v>
      </c>
      <c r="C13" s="161" t="s">
        <v>413</v>
      </c>
      <c r="D13" s="162">
        <v>226</v>
      </c>
      <c r="E13" s="163" t="s">
        <v>466</v>
      </c>
      <c r="F13" s="163">
        <v>3</v>
      </c>
      <c r="G13" s="163">
        <v>10</v>
      </c>
      <c r="H13" s="163"/>
      <c r="I13" s="163">
        <v>25</v>
      </c>
      <c r="J13" s="163"/>
      <c r="K13" s="163" t="s">
        <v>479</v>
      </c>
      <c r="L13" s="163">
        <v>7</v>
      </c>
      <c r="M13" s="163" t="s">
        <v>468</v>
      </c>
      <c r="N13" s="163" t="s">
        <v>468</v>
      </c>
      <c r="O13" s="163" t="s">
        <v>468</v>
      </c>
      <c r="P13" s="164" t="s">
        <v>469</v>
      </c>
      <c r="Q13" s="165" t="e">
        <f t="shared" si="2"/>
        <v>#REF!</v>
      </c>
      <c r="R13" s="165" t="e">
        <f t="shared" si="3"/>
        <v>#REF!</v>
      </c>
      <c r="S13" s="165" t="e">
        <f t="shared" si="4"/>
        <v>#REF!</v>
      </c>
      <c r="T13" s="166"/>
      <c r="U13" s="121">
        <v>120</v>
      </c>
      <c r="V13" s="167">
        <f t="shared" si="0"/>
        <v>112.5</v>
      </c>
      <c r="W13" s="167">
        <f t="shared" si="5"/>
        <v>105</v>
      </c>
      <c r="X13" s="167" t="e">
        <f>'ДСМ МСМ'!#REF!</f>
        <v>#REF!</v>
      </c>
      <c r="Y13" s="121">
        <v>25</v>
      </c>
      <c r="Z13" s="121">
        <v>84</v>
      </c>
    </row>
    <row r="14" spans="1:26" s="168" customFormat="1" ht="12" customHeight="1">
      <c r="A14" s="159">
        <f t="shared" si="1"/>
        <v>8</v>
      </c>
      <c r="B14" s="160" t="s">
        <v>480</v>
      </c>
      <c r="C14" s="161" t="s">
        <v>412</v>
      </c>
      <c r="D14" s="162">
        <v>225</v>
      </c>
      <c r="E14" s="163" t="s">
        <v>481</v>
      </c>
      <c r="F14" s="163">
        <v>2</v>
      </c>
      <c r="G14" s="163">
        <v>7</v>
      </c>
      <c r="H14" s="163">
        <v>4.8</v>
      </c>
      <c r="I14" s="163">
        <v>14</v>
      </c>
      <c r="J14" s="163"/>
      <c r="K14" s="163" t="s">
        <v>482</v>
      </c>
      <c r="L14" s="163"/>
      <c r="M14" s="163" t="s">
        <v>468</v>
      </c>
      <c r="N14" s="163"/>
      <c r="O14" s="163"/>
      <c r="P14" s="164"/>
      <c r="Q14" s="165" t="e">
        <f t="shared" si="2"/>
        <v>#REF!</v>
      </c>
      <c r="R14" s="165" t="e">
        <f t="shared" si="3"/>
        <v>#REF!</v>
      </c>
      <c r="S14" s="165" t="e">
        <f t="shared" si="4"/>
        <v>#REF!</v>
      </c>
      <c r="T14" s="166"/>
      <c r="U14" s="121">
        <v>115</v>
      </c>
      <c r="V14" s="167">
        <f t="shared" si="0"/>
        <v>111.7225</v>
      </c>
      <c r="W14" s="167">
        <f t="shared" si="5"/>
        <v>108.445</v>
      </c>
      <c r="X14" s="167" t="e">
        <f>'ДСМ МСМ'!#REF!</f>
        <v>#REF!</v>
      </c>
      <c r="Y14" s="121">
        <v>15</v>
      </c>
      <c r="Z14" s="121">
        <v>94.3</v>
      </c>
    </row>
    <row r="15" spans="1:26" s="168" customFormat="1" ht="12" customHeight="1">
      <c r="A15" s="159">
        <f t="shared" si="1"/>
        <v>9</v>
      </c>
      <c r="B15" s="170" t="s">
        <v>483</v>
      </c>
      <c r="C15" s="161" t="s">
        <v>413</v>
      </c>
      <c r="D15" s="162">
        <v>225</v>
      </c>
      <c r="E15" s="163" t="s">
        <v>476</v>
      </c>
      <c r="F15" s="163">
        <v>2</v>
      </c>
      <c r="G15" s="163">
        <v>12</v>
      </c>
      <c r="H15" s="163">
        <v>3</v>
      </c>
      <c r="I15" s="163">
        <v>18</v>
      </c>
      <c r="J15" s="163">
        <v>70</v>
      </c>
      <c r="K15" s="163" t="s">
        <v>484</v>
      </c>
      <c r="L15" s="163">
        <v>2.3</v>
      </c>
      <c r="M15" s="163"/>
      <c r="N15" s="163" t="s">
        <v>468</v>
      </c>
      <c r="O15" s="163"/>
      <c r="P15" s="164" t="s">
        <v>485</v>
      </c>
      <c r="Q15" s="169" t="e">
        <f t="shared" si="2"/>
        <v>#REF!</v>
      </c>
      <c r="R15" s="169" t="e">
        <f t="shared" si="3"/>
        <v>#REF!</v>
      </c>
      <c r="S15" s="171" t="e">
        <f t="shared" si="4"/>
        <v>#REF!</v>
      </c>
      <c r="T15" s="166"/>
      <c r="U15" s="121">
        <v>52</v>
      </c>
      <c r="V15" s="121">
        <f t="shared" si="0"/>
        <v>48.75</v>
      </c>
      <c r="W15" s="167">
        <f t="shared" si="5"/>
        <v>45.5</v>
      </c>
      <c r="X15" s="167" t="e">
        <f>'ДСМ МСМ'!#REF!</f>
        <v>#REF!</v>
      </c>
      <c r="Y15" s="121">
        <v>25</v>
      </c>
      <c r="Z15" s="121">
        <v>36.4</v>
      </c>
    </row>
    <row r="16" spans="1:26" s="168" customFormat="1" ht="12" customHeight="1">
      <c r="A16" s="159">
        <f t="shared" si="1"/>
        <v>10</v>
      </c>
      <c r="B16" s="170" t="s">
        <v>486</v>
      </c>
      <c r="C16" s="161" t="s">
        <v>413</v>
      </c>
      <c r="D16" s="162">
        <v>225</v>
      </c>
      <c r="E16" s="163" t="s">
        <v>487</v>
      </c>
      <c r="F16" s="163">
        <v>3</v>
      </c>
      <c r="G16" s="163">
        <v>12</v>
      </c>
      <c r="H16" s="163">
        <v>2</v>
      </c>
      <c r="I16" s="163">
        <v>25</v>
      </c>
      <c r="J16" s="163">
        <v>72</v>
      </c>
      <c r="K16" s="163" t="s">
        <v>488</v>
      </c>
      <c r="L16" s="163">
        <v>6.4</v>
      </c>
      <c r="M16" s="163" t="s">
        <v>468</v>
      </c>
      <c r="N16" s="163" t="s">
        <v>468</v>
      </c>
      <c r="O16" s="163" t="s">
        <v>468</v>
      </c>
      <c r="P16" s="164" t="s">
        <v>489</v>
      </c>
      <c r="Q16" s="169" t="e">
        <f t="shared" si="2"/>
        <v>#REF!</v>
      </c>
      <c r="R16" s="169" t="e">
        <f t="shared" si="3"/>
        <v>#REF!</v>
      </c>
      <c r="S16" s="171" t="e">
        <f t="shared" si="4"/>
        <v>#REF!</v>
      </c>
      <c r="T16" s="166"/>
      <c r="U16" s="121">
        <v>120</v>
      </c>
      <c r="V16" s="121">
        <f t="shared" si="0"/>
        <v>112.5</v>
      </c>
      <c r="W16" s="167">
        <f t="shared" si="5"/>
        <v>105</v>
      </c>
      <c r="X16" s="167" t="e">
        <f>'ДСМ МСМ'!#REF!</f>
        <v>#REF!</v>
      </c>
      <c r="Y16" s="121">
        <v>25</v>
      </c>
      <c r="Z16" s="121">
        <v>84</v>
      </c>
    </row>
    <row r="17" spans="1:26" s="168" customFormat="1" ht="12" customHeight="1">
      <c r="A17" s="159">
        <f t="shared" si="1"/>
        <v>11</v>
      </c>
      <c r="B17" s="170" t="s">
        <v>490</v>
      </c>
      <c r="C17" s="161" t="s">
        <v>413</v>
      </c>
      <c r="D17" s="162">
        <v>225</v>
      </c>
      <c r="E17" s="163" t="s">
        <v>462</v>
      </c>
      <c r="F17" s="163">
        <v>3</v>
      </c>
      <c r="G17" s="163">
        <v>5</v>
      </c>
      <c r="H17" s="163">
        <v>3</v>
      </c>
      <c r="I17" s="163">
        <v>18</v>
      </c>
      <c r="J17" s="163">
        <v>70</v>
      </c>
      <c r="K17" s="163" t="s">
        <v>484</v>
      </c>
      <c r="L17" s="163">
        <v>3.8</v>
      </c>
      <c r="M17" s="163"/>
      <c r="N17" s="163" t="s">
        <v>468</v>
      </c>
      <c r="O17" s="163"/>
      <c r="P17" s="164" t="s">
        <v>485</v>
      </c>
      <c r="Q17" s="169" t="e">
        <f t="shared" si="2"/>
        <v>#REF!</v>
      </c>
      <c r="R17" s="169" t="e">
        <f t="shared" si="3"/>
        <v>#REF!</v>
      </c>
      <c r="S17" s="169" t="e">
        <f t="shared" si="4"/>
        <v>#REF!</v>
      </c>
      <c r="T17" s="166"/>
      <c r="U17" s="121">
        <v>64</v>
      </c>
      <c r="V17" s="121">
        <f t="shared" si="0"/>
        <v>58</v>
      </c>
      <c r="W17" s="167">
        <f t="shared" si="5"/>
        <v>52</v>
      </c>
      <c r="X17" s="167" t="e">
        <f>'ДСМ МСМ'!#REF!</f>
        <v>#REF!</v>
      </c>
      <c r="Y17" s="121">
        <v>25</v>
      </c>
      <c r="Z17" s="121">
        <v>41.6</v>
      </c>
    </row>
    <row r="18" spans="1:26" s="168" customFormat="1" ht="12" customHeight="1">
      <c r="A18" s="159">
        <f t="shared" si="1"/>
        <v>12</v>
      </c>
      <c r="B18" s="170" t="s">
        <v>491</v>
      </c>
      <c r="C18" s="161" t="s">
        <v>413</v>
      </c>
      <c r="D18" s="162">
        <v>225</v>
      </c>
      <c r="E18" s="163" t="s">
        <v>462</v>
      </c>
      <c r="F18" s="163">
        <v>3</v>
      </c>
      <c r="G18" s="163">
        <v>7</v>
      </c>
      <c r="H18" s="163">
        <v>3</v>
      </c>
      <c r="I18" s="163">
        <v>18</v>
      </c>
      <c r="J18" s="163">
        <v>70</v>
      </c>
      <c r="K18" s="163" t="s">
        <v>484</v>
      </c>
      <c r="L18" s="163">
        <v>4.3</v>
      </c>
      <c r="M18" s="163"/>
      <c r="N18" s="163" t="s">
        <v>468</v>
      </c>
      <c r="O18" s="163" t="s">
        <v>468</v>
      </c>
      <c r="P18" s="164" t="s">
        <v>485</v>
      </c>
      <c r="Q18" s="169" t="e">
        <f t="shared" si="2"/>
        <v>#REF!</v>
      </c>
      <c r="R18" s="169" t="e">
        <f t="shared" si="3"/>
        <v>#REF!</v>
      </c>
      <c r="S18" s="171" t="e">
        <f t="shared" si="4"/>
        <v>#REF!</v>
      </c>
      <c r="T18" s="166"/>
      <c r="U18" s="121">
        <v>75</v>
      </c>
      <c r="V18" s="121">
        <f t="shared" si="0"/>
        <v>67.96875</v>
      </c>
      <c r="W18" s="167">
        <f t="shared" si="5"/>
        <v>60.9375</v>
      </c>
      <c r="X18" s="167" t="e">
        <f>'ДСМ МСМ'!#REF!</f>
        <v>#REF!</v>
      </c>
      <c r="Y18" s="121">
        <v>25</v>
      </c>
      <c r="Z18" s="121">
        <v>48.75</v>
      </c>
    </row>
    <row r="19" spans="1:26" s="168" customFormat="1" ht="12" customHeight="1">
      <c r="A19" s="159">
        <f t="shared" si="1"/>
        <v>13</v>
      </c>
      <c r="B19" s="170" t="s">
        <v>492</v>
      </c>
      <c r="C19" s="161" t="s">
        <v>413</v>
      </c>
      <c r="D19" s="162">
        <v>225</v>
      </c>
      <c r="E19" s="163" t="s">
        <v>473</v>
      </c>
      <c r="F19" s="163">
        <v>4</v>
      </c>
      <c r="G19" s="163">
        <v>7</v>
      </c>
      <c r="H19" s="163">
        <v>2.6</v>
      </c>
      <c r="I19" s="163">
        <v>19</v>
      </c>
      <c r="J19" s="163">
        <v>65</v>
      </c>
      <c r="K19" s="163" t="s">
        <v>493</v>
      </c>
      <c r="L19" s="163">
        <v>5.1</v>
      </c>
      <c r="M19" s="163"/>
      <c r="N19" s="163" t="s">
        <v>468</v>
      </c>
      <c r="O19" s="163" t="s">
        <v>468</v>
      </c>
      <c r="P19" s="164" t="s">
        <v>494</v>
      </c>
      <c r="Q19" s="169" t="e">
        <f t="shared" si="2"/>
        <v>#REF!</v>
      </c>
      <c r="R19" s="169" t="e">
        <f t="shared" si="3"/>
        <v>#REF!</v>
      </c>
      <c r="S19" s="171" t="e">
        <f t="shared" si="4"/>
        <v>#REF!</v>
      </c>
      <c r="T19" s="166"/>
      <c r="U19" s="121">
        <v>133</v>
      </c>
      <c r="V19" s="121">
        <f t="shared" si="0"/>
        <v>124.6875</v>
      </c>
      <c r="W19" s="167">
        <f t="shared" si="5"/>
        <v>116.375</v>
      </c>
      <c r="X19" s="167" t="e">
        <f>'ДСМ МСМ'!#REF!</f>
        <v>#REF!</v>
      </c>
      <c r="Y19" s="121">
        <v>25</v>
      </c>
      <c r="Z19" s="121">
        <v>93.1</v>
      </c>
    </row>
    <row r="20" spans="1:26" s="168" customFormat="1" ht="12" customHeight="1">
      <c r="A20" s="159">
        <f t="shared" si="1"/>
        <v>14</v>
      </c>
      <c r="B20" s="172" t="s">
        <v>495</v>
      </c>
      <c r="C20" s="161" t="s">
        <v>413</v>
      </c>
      <c r="D20" s="163">
        <v>226</v>
      </c>
      <c r="E20" s="163" t="s">
        <v>487</v>
      </c>
      <c r="F20" s="163">
        <v>3</v>
      </c>
      <c r="G20" s="163">
        <v>11</v>
      </c>
      <c r="H20" s="163">
        <v>3</v>
      </c>
      <c r="I20" s="163">
        <v>20</v>
      </c>
      <c r="J20" s="163">
        <v>61</v>
      </c>
      <c r="K20" s="163" t="s">
        <v>496</v>
      </c>
      <c r="L20" s="163">
        <v>8.2</v>
      </c>
      <c r="M20" s="163" t="s">
        <v>468</v>
      </c>
      <c r="N20" s="163" t="s">
        <v>468</v>
      </c>
      <c r="O20" s="163"/>
      <c r="P20" s="164" t="s">
        <v>485</v>
      </c>
      <c r="Q20" s="169" t="e">
        <f t="shared" si="2"/>
        <v>#REF!</v>
      </c>
      <c r="R20" s="169" t="e">
        <f t="shared" si="3"/>
        <v>#REF!</v>
      </c>
      <c r="S20" s="169" t="e">
        <f t="shared" si="4"/>
        <v>#REF!</v>
      </c>
      <c r="T20" s="166"/>
      <c r="U20" s="121">
        <v>150</v>
      </c>
      <c r="V20" s="121">
        <f t="shared" si="0"/>
        <v>140.625</v>
      </c>
      <c r="W20" s="167">
        <f t="shared" si="5"/>
        <v>131.25</v>
      </c>
      <c r="X20" s="167" t="e">
        <f>'ДСМ МСМ'!#REF!</f>
        <v>#REF!</v>
      </c>
      <c r="Y20" s="121">
        <v>25</v>
      </c>
      <c r="Z20" s="121">
        <v>105</v>
      </c>
    </row>
    <row r="21" spans="1:26" s="158" customFormat="1" ht="18" customHeight="1">
      <c r="A21" s="151"/>
      <c r="B21" s="152" t="s">
        <v>497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55"/>
      <c r="R21" s="156"/>
      <c r="S21" s="156"/>
      <c r="T21" s="157"/>
      <c r="U21" s="157"/>
      <c r="V21" s="157"/>
      <c r="W21" s="157"/>
      <c r="X21" s="157"/>
      <c r="Y21" s="157"/>
      <c r="Z21" s="157"/>
    </row>
    <row r="22" spans="1:26" s="168" customFormat="1" ht="10.5" customHeight="1">
      <c r="A22" s="159">
        <v>15</v>
      </c>
      <c r="B22" s="160" t="s">
        <v>498</v>
      </c>
      <c r="C22" s="161" t="s">
        <v>413</v>
      </c>
      <c r="D22" s="162">
        <v>220</v>
      </c>
      <c r="E22" s="163" t="s">
        <v>499</v>
      </c>
      <c r="F22" s="163">
        <v>6</v>
      </c>
      <c r="G22" s="163">
        <v>5</v>
      </c>
      <c r="H22" s="163">
        <v>3.5</v>
      </c>
      <c r="I22" s="163">
        <v>20</v>
      </c>
      <c r="J22" s="173"/>
      <c r="K22" s="163" t="s">
        <v>500</v>
      </c>
      <c r="L22" s="163">
        <v>13.5</v>
      </c>
      <c r="M22" s="163"/>
      <c r="N22" s="163"/>
      <c r="O22" s="163"/>
      <c r="P22" s="164" t="s">
        <v>501</v>
      </c>
      <c r="Q22" s="165" t="e">
        <f aca="true" t="shared" si="6" ref="Q22:S25">U22*$X22</f>
        <v>#REF!</v>
      </c>
      <c r="R22" s="165" t="e">
        <f t="shared" si="6"/>
        <v>#REF!</v>
      </c>
      <c r="S22" s="174" t="e">
        <f t="shared" si="6"/>
        <v>#REF!</v>
      </c>
      <c r="T22" s="166"/>
      <c r="U22" s="121">
        <v>289</v>
      </c>
      <c r="V22" s="121">
        <f>(U22+W22)/2</f>
        <v>266.9</v>
      </c>
      <c r="W22" s="167">
        <f>Z22*(Y22+100)/100</f>
        <v>244.8</v>
      </c>
      <c r="X22" s="167" t="e">
        <f>'ДСМ МСМ'!#REF!</f>
        <v>#REF!</v>
      </c>
      <c r="Y22" s="121">
        <v>20</v>
      </c>
      <c r="Z22" s="121">
        <v>204</v>
      </c>
    </row>
    <row r="23" spans="1:26" s="168" customFormat="1" ht="10.5" customHeight="1">
      <c r="A23" s="159">
        <f aca="true" t="shared" si="7" ref="A23:A44">A22+1</f>
        <v>16</v>
      </c>
      <c r="B23" s="160" t="s">
        <v>502</v>
      </c>
      <c r="C23" s="161" t="s">
        <v>413</v>
      </c>
      <c r="D23" s="162">
        <v>225</v>
      </c>
      <c r="E23" s="163" t="s">
        <v>473</v>
      </c>
      <c r="F23" s="163">
        <v>4</v>
      </c>
      <c r="G23" s="163">
        <v>11</v>
      </c>
      <c r="H23" s="163">
        <v>3.7</v>
      </c>
      <c r="I23" s="163">
        <v>28</v>
      </c>
      <c r="J23" s="173"/>
      <c r="K23" s="163" t="s">
        <v>503</v>
      </c>
      <c r="L23" s="163"/>
      <c r="M23" s="163" t="s">
        <v>468</v>
      </c>
      <c r="N23" s="163" t="s">
        <v>468</v>
      </c>
      <c r="O23" s="163" t="s">
        <v>468</v>
      </c>
      <c r="P23" s="164"/>
      <c r="Q23" s="165" t="e">
        <f t="shared" si="6"/>
        <v>#REF!</v>
      </c>
      <c r="R23" s="165" t="e">
        <f t="shared" si="6"/>
        <v>#REF!</v>
      </c>
      <c r="S23" s="174" t="e">
        <f t="shared" si="6"/>
        <v>#REF!</v>
      </c>
      <c r="T23" s="166"/>
      <c r="U23" s="121">
        <v>250</v>
      </c>
      <c r="V23" s="121">
        <f>(U23+W23)/2</f>
        <v>237.5</v>
      </c>
      <c r="W23" s="167">
        <f>Z23*(Y23+100)/100</f>
        <v>225</v>
      </c>
      <c r="X23" s="167" t="e">
        <f>'ДСМ МСМ'!#REF!</f>
        <v>#REF!</v>
      </c>
      <c r="Y23" s="121">
        <v>20</v>
      </c>
      <c r="Z23" s="121">
        <v>187.5</v>
      </c>
    </row>
    <row r="24" spans="1:26" s="168" customFormat="1" ht="10.5" customHeight="1">
      <c r="A24" s="159">
        <f t="shared" si="7"/>
        <v>17</v>
      </c>
      <c r="B24" s="175" t="s">
        <v>504</v>
      </c>
      <c r="C24" s="161" t="s">
        <v>413</v>
      </c>
      <c r="D24" s="162">
        <v>230</v>
      </c>
      <c r="E24" s="163" t="s">
        <v>505</v>
      </c>
      <c r="F24" s="163">
        <v>3</v>
      </c>
      <c r="G24" s="163">
        <v>18</v>
      </c>
      <c r="H24" s="163">
        <v>3</v>
      </c>
      <c r="I24" s="163">
        <v>34</v>
      </c>
      <c r="J24" s="173"/>
      <c r="K24" s="176" t="s">
        <v>506</v>
      </c>
      <c r="L24" s="163">
        <v>16.5</v>
      </c>
      <c r="M24" s="163" t="s">
        <v>468</v>
      </c>
      <c r="N24" s="163" t="s">
        <v>468</v>
      </c>
      <c r="O24" s="163" t="s">
        <v>468</v>
      </c>
      <c r="P24" s="164"/>
      <c r="Q24" s="165" t="e">
        <f t="shared" si="6"/>
        <v>#REF!</v>
      </c>
      <c r="R24" s="165" t="e">
        <f t="shared" si="6"/>
        <v>#REF!</v>
      </c>
      <c r="S24" s="174" t="e">
        <f t="shared" si="6"/>
        <v>#REF!</v>
      </c>
      <c r="T24" s="166"/>
      <c r="U24" s="121">
        <v>285</v>
      </c>
      <c r="V24" s="121">
        <f>(U24+W24)/2</f>
        <v>270.75</v>
      </c>
      <c r="W24" s="167">
        <f>Z24*(Y24+100)/100</f>
        <v>256.5</v>
      </c>
      <c r="X24" s="167" t="e">
        <f>'ДСМ МСМ'!#REF!</f>
        <v>#REF!</v>
      </c>
      <c r="Y24" s="121">
        <v>20</v>
      </c>
      <c r="Z24" s="121">
        <v>213.75</v>
      </c>
    </row>
    <row r="25" spans="1:26" s="168" customFormat="1" ht="10.5" customHeight="1">
      <c r="A25" s="159">
        <f t="shared" si="7"/>
        <v>18</v>
      </c>
      <c r="B25" s="175" t="s">
        <v>507</v>
      </c>
      <c r="C25" s="161" t="s">
        <v>413</v>
      </c>
      <c r="D25" s="162">
        <v>230</v>
      </c>
      <c r="E25" s="163" t="s">
        <v>508</v>
      </c>
      <c r="F25" s="163">
        <v>2</v>
      </c>
      <c r="G25" s="163">
        <v>25</v>
      </c>
      <c r="H25" s="163">
        <v>3</v>
      </c>
      <c r="I25" s="163">
        <v>34</v>
      </c>
      <c r="J25" s="173"/>
      <c r="K25" s="163" t="s">
        <v>506</v>
      </c>
      <c r="L25" s="163"/>
      <c r="M25" s="163" t="s">
        <v>468</v>
      </c>
      <c r="N25" s="163" t="s">
        <v>468</v>
      </c>
      <c r="O25" s="163" t="s">
        <v>468</v>
      </c>
      <c r="P25" s="164"/>
      <c r="Q25" s="165" t="e">
        <f t="shared" si="6"/>
        <v>#REF!</v>
      </c>
      <c r="R25" s="165" t="e">
        <f t="shared" si="6"/>
        <v>#REF!</v>
      </c>
      <c r="S25" s="174" t="e">
        <f t="shared" si="6"/>
        <v>#REF!</v>
      </c>
      <c r="T25" s="166"/>
      <c r="U25" s="121">
        <v>285</v>
      </c>
      <c r="V25" s="121">
        <f>(U25+W25)/2</f>
        <v>270.75</v>
      </c>
      <c r="W25" s="167">
        <f>Z25*(Y25+100)/100</f>
        <v>256.5</v>
      </c>
      <c r="X25" s="167" t="e">
        <f>'ДСМ МСМ'!#REF!</f>
        <v>#REF!</v>
      </c>
      <c r="Y25" s="121">
        <v>20</v>
      </c>
      <c r="Z25" s="121">
        <v>213.75</v>
      </c>
    </row>
    <row r="26" spans="1:26" s="168" customFormat="1" ht="10.5" customHeight="1">
      <c r="A26" s="159">
        <f t="shared" si="7"/>
        <v>19</v>
      </c>
      <c r="B26" s="177" t="s">
        <v>509</v>
      </c>
      <c r="C26" s="161" t="s">
        <v>412</v>
      </c>
      <c r="D26" s="162">
        <v>230</v>
      </c>
      <c r="E26" s="163" t="s">
        <v>508</v>
      </c>
      <c r="F26" s="163">
        <v>2</v>
      </c>
      <c r="G26" s="163">
        <v>12</v>
      </c>
      <c r="H26" s="163">
        <v>2.4</v>
      </c>
      <c r="I26" s="163">
        <v>21</v>
      </c>
      <c r="J26" s="163">
        <v>64</v>
      </c>
      <c r="K26" s="163" t="s">
        <v>510</v>
      </c>
      <c r="L26" s="163">
        <v>9</v>
      </c>
      <c r="M26" s="163" t="s">
        <v>468</v>
      </c>
      <c r="N26" s="163" t="s">
        <v>468</v>
      </c>
      <c r="O26" s="163"/>
      <c r="P26" s="164"/>
      <c r="Q26" s="169">
        <v>2268</v>
      </c>
      <c r="R26" s="178">
        <f aca="true" t="shared" si="8" ref="R26:R42">(Q26+S26)/2</f>
        <v>2154.6</v>
      </c>
      <c r="S26" s="179">
        <v>2041.2</v>
      </c>
      <c r="T26" s="166"/>
      <c r="U26" s="121"/>
      <c r="V26" s="121"/>
      <c r="W26" s="121"/>
      <c r="X26" s="121"/>
      <c r="Y26" s="121"/>
      <c r="Z26" s="121"/>
    </row>
    <row r="27" spans="1:26" s="168" customFormat="1" ht="10.5" customHeight="1">
      <c r="A27" s="159">
        <f t="shared" si="7"/>
        <v>20</v>
      </c>
      <c r="B27" s="177" t="s">
        <v>511</v>
      </c>
      <c r="C27" s="161" t="s">
        <v>412</v>
      </c>
      <c r="D27" s="162">
        <v>230</v>
      </c>
      <c r="E27" s="163" t="s">
        <v>512</v>
      </c>
      <c r="F27" s="163">
        <v>3</v>
      </c>
      <c r="G27" s="163">
        <v>9</v>
      </c>
      <c r="H27" s="163">
        <v>2.4</v>
      </c>
      <c r="I27" s="163">
        <v>21</v>
      </c>
      <c r="J27" s="163">
        <v>65</v>
      </c>
      <c r="K27" s="163" t="s">
        <v>510</v>
      </c>
      <c r="L27" s="163">
        <v>10</v>
      </c>
      <c r="M27" s="163" t="s">
        <v>468</v>
      </c>
      <c r="N27" s="163" t="s">
        <v>468</v>
      </c>
      <c r="O27" s="163"/>
      <c r="P27" s="164"/>
      <c r="Q27" s="169">
        <v>2656.8</v>
      </c>
      <c r="R27" s="178">
        <f t="shared" si="8"/>
        <v>2523.9</v>
      </c>
      <c r="S27" s="179">
        <v>2391</v>
      </c>
      <c r="T27" s="166"/>
      <c r="U27" s="121"/>
      <c r="V27" s="121"/>
      <c r="W27" s="121"/>
      <c r="X27" s="121"/>
      <c r="Y27" s="121"/>
      <c r="Z27" s="121"/>
    </row>
    <row r="28" spans="1:26" s="168" customFormat="1" ht="10.5" customHeight="1">
      <c r="A28" s="159">
        <f t="shared" si="7"/>
        <v>21</v>
      </c>
      <c r="B28" s="177" t="s">
        <v>513</v>
      </c>
      <c r="C28" s="161" t="s">
        <v>412</v>
      </c>
      <c r="D28" s="162">
        <v>230</v>
      </c>
      <c r="E28" s="163" t="s">
        <v>508</v>
      </c>
      <c r="F28" s="163">
        <v>2</v>
      </c>
      <c r="G28" s="163">
        <v>16</v>
      </c>
      <c r="H28" s="163">
        <v>2.4</v>
      </c>
      <c r="I28" s="163">
        <v>31</v>
      </c>
      <c r="J28" s="163">
        <v>64</v>
      </c>
      <c r="K28" s="163" t="s">
        <v>514</v>
      </c>
      <c r="L28" s="163">
        <v>12</v>
      </c>
      <c r="M28" s="163" t="s">
        <v>468</v>
      </c>
      <c r="N28" s="163" t="s">
        <v>468</v>
      </c>
      <c r="O28" s="163" t="s">
        <v>468</v>
      </c>
      <c r="P28" s="164"/>
      <c r="Q28" s="169">
        <v>3499.2</v>
      </c>
      <c r="R28" s="178">
        <f t="shared" si="8"/>
        <v>3341.7</v>
      </c>
      <c r="S28" s="179">
        <v>3184.2</v>
      </c>
      <c r="T28" s="166"/>
      <c r="U28" s="121"/>
      <c r="V28" s="121"/>
      <c r="W28" s="121"/>
      <c r="X28" s="121"/>
      <c r="Y28" s="121"/>
      <c r="Z28" s="121"/>
    </row>
    <row r="29" spans="1:26" s="168" customFormat="1" ht="10.5" customHeight="1">
      <c r="A29" s="159">
        <f t="shared" si="7"/>
        <v>22</v>
      </c>
      <c r="B29" s="177" t="s">
        <v>515</v>
      </c>
      <c r="C29" s="161" t="s">
        <v>412</v>
      </c>
      <c r="D29" s="162">
        <v>230</v>
      </c>
      <c r="E29" s="163" t="s">
        <v>512</v>
      </c>
      <c r="F29" s="163">
        <v>3</v>
      </c>
      <c r="G29" s="163">
        <v>12</v>
      </c>
      <c r="H29" s="163">
        <v>2.4</v>
      </c>
      <c r="I29" s="163">
        <v>31</v>
      </c>
      <c r="J29" s="163">
        <v>65</v>
      </c>
      <c r="K29" s="163" t="s">
        <v>516</v>
      </c>
      <c r="L29" s="163">
        <v>14</v>
      </c>
      <c r="M29" s="163" t="s">
        <v>468</v>
      </c>
      <c r="N29" s="163" t="s">
        <v>468</v>
      </c>
      <c r="O29" s="163" t="s">
        <v>468</v>
      </c>
      <c r="P29" s="164"/>
      <c r="Q29" s="169">
        <v>4147.2</v>
      </c>
      <c r="R29" s="178">
        <f t="shared" si="8"/>
        <v>3960.6</v>
      </c>
      <c r="S29" s="179">
        <v>3774</v>
      </c>
      <c r="T29" s="166"/>
      <c r="U29" s="121"/>
      <c r="V29" s="121"/>
      <c r="W29" s="121"/>
      <c r="X29" s="121"/>
      <c r="Y29" s="121"/>
      <c r="Z29" s="121"/>
    </row>
    <row r="30" spans="1:26" s="168" customFormat="1" ht="10.5" customHeight="1">
      <c r="A30" s="159">
        <f t="shared" si="7"/>
        <v>23</v>
      </c>
      <c r="B30" s="177" t="s">
        <v>517</v>
      </c>
      <c r="C30" s="161" t="s">
        <v>412</v>
      </c>
      <c r="D30" s="162">
        <v>230</v>
      </c>
      <c r="E30" s="163" t="s">
        <v>508</v>
      </c>
      <c r="F30" s="163">
        <v>2</v>
      </c>
      <c r="G30" s="163">
        <v>22</v>
      </c>
      <c r="H30" s="163">
        <v>2</v>
      </c>
      <c r="I30" s="163">
        <v>39</v>
      </c>
      <c r="J30" s="163">
        <v>63</v>
      </c>
      <c r="K30" s="163" t="s">
        <v>518</v>
      </c>
      <c r="L30" s="163">
        <v>18</v>
      </c>
      <c r="M30" s="163" t="s">
        <v>468</v>
      </c>
      <c r="N30" s="163" t="s">
        <v>468</v>
      </c>
      <c r="O30" s="163" t="s">
        <v>468</v>
      </c>
      <c r="P30" s="180"/>
      <c r="Q30" s="169">
        <v>5313.6</v>
      </c>
      <c r="R30" s="178">
        <f t="shared" si="8"/>
        <v>5074.5</v>
      </c>
      <c r="S30" s="179">
        <v>4835.4</v>
      </c>
      <c r="T30" s="166"/>
      <c r="U30" s="121"/>
      <c r="V30" s="121"/>
      <c r="W30" s="121"/>
      <c r="X30" s="121"/>
      <c r="Y30" s="121"/>
      <c r="Z30" s="121"/>
    </row>
    <row r="31" spans="1:26" s="168" customFormat="1" ht="10.5" customHeight="1">
      <c r="A31" s="159">
        <f t="shared" si="7"/>
        <v>24</v>
      </c>
      <c r="B31" s="177" t="s">
        <v>519</v>
      </c>
      <c r="C31" s="161" t="s">
        <v>412</v>
      </c>
      <c r="D31" s="162">
        <v>230</v>
      </c>
      <c r="E31" s="163" t="s">
        <v>520</v>
      </c>
      <c r="F31" s="163">
        <v>3</v>
      </c>
      <c r="G31" s="163">
        <v>16</v>
      </c>
      <c r="H31" s="163">
        <v>2</v>
      </c>
      <c r="I31" s="163">
        <v>39</v>
      </c>
      <c r="J31" s="163">
        <v>68</v>
      </c>
      <c r="K31" s="163" t="s">
        <v>521</v>
      </c>
      <c r="L31" s="163">
        <v>19</v>
      </c>
      <c r="M31" s="163" t="s">
        <v>468</v>
      </c>
      <c r="N31" s="163" t="s">
        <v>468</v>
      </c>
      <c r="O31" s="163" t="s">
        <v>468</v>
      </c>
      <c r="P31" s="180"/>
      <c r="Q31" s="169">
        <v>6220.8</v>
      </c>
      <c r="R31" s="178">
        <f t="shared" si="8"/>
        <v>5940.9</v>
      </c>
      <c r="S31" s="179">
        <v>5661</v>
      </c>
      <c r="T31" s="166"/>
      <c r="U31" s="121"/>
      <c r="V31" s="121"/>
      <c r="W31" s="121"/>
      <c r="X31" s="121"/>
      <c r="Y31" s="121"/>
      <c r="Z31" s="121"/>
    </row>
    <row r="32" spans="1:26" s="168" customFormat="1" ht="10.5" customHeight="1">
      <c r="A32" s="159">
        <f t="shared" si="7"/>
        <v>25</v>
      </c>
      <c r="B32" s="177" t="s">
        <v>522</v>
      </c>
      <c r="C32" s="161" t="s">
        <v>412</v>
      </c>
      <c r="D32" s="162">
        <v>250</v>
      </c>
      <c r="E32" s="163" t="s">
        <v>508</v>
      </c>
      <c r="F32" s="163">
        <v>2</v>
      </c>
      <c r="G32" s="163">
        <v>26</v>
      </c>
      <c r="H32" s="163">
        <v>2</v>
      </c>
      <c r="I32" s="163">
        <v>68</v>
      </c>
      <c r="J32" s="163">
        <v>63</v>
      </c>
      <c r="K32" s="163" t="s">
        <v>523</v>
      </c>
      <c r="L32" s="163">
        <v>43</v>
      </c>
      <c r="M32" s="163" t="s">
        <v>468</v>
      </c>
      <c r="N32" s="163" t="s">
        <v>468</v>
      </c>
      <c r="O32" s="163" t="s">
        <v>468</v>
      </c>
      <c r="P32" s="164"/>
      <c r="Q32" s="169">
        <v>11145.6</v>
      </c>
      <c r="R32" s="181">
        <f t="shared" si="8"/>
        <v>10644</v>
      </c>
      <c r="S32" s="179">
        <v>10142.4</v>
      </c>
      <c r="T32" s="166"/>
      <c r="U32" s="121"/>
      <c r="V32" s="121"/>
      <c r="W32" s="121"/>
      <c r="X32" s="121"/>
      <c r="Y32" s="121"/>
      <c r="Z32" s="121"/>
    </row>
    <row r="33" spans="1:26" s="168" customFormat="1" ht="10.5" customHeight="1">
      <c r="A33" s="159">
        <f t="shared" si="7"/>
        <v>26</v>
      </c>
      <c r="B33" s="177" t="s">
        <v>524</v>
      </c>
      <c r="C33" s="161" t="s">
        <v>412</v>
      </c>
      <c r="D33" s="162">
        <v>250</v>
      </c>
      <c r="E33" s="163" t="s">
        <v>520</v>
      </c>
      <c r="F33" s="163">
        <v>3</v>
      </c>
      <c r="G33" s="163">
        <v>22</v>
      </c>
      <c r="H33" s="163">
        <v>2</v>
      </c>
      <c r="I33" s="163">
        <v>68</v>
      </c>
      <c r="J33" s="163">
        <v>63</v>
      </c>
      <c r="K33" s="163" t="s">
        <v>525</v>
      </c>
      <c r="L33" s="163">
        <v>43</v>
      </c>
      <c r="M33" s="163" t="s">
        <v>468</v>
      </c>
      <c r="N33" s="163" t="s">
        <v>468</v>
      </c>
      <c r="O33" s="163" t="s">
        <v>468</v>
      </c>
      <c r="P33" s="164"/>
      <c r="Q33" s="169">
        <v>12268.8</v>
      </c>
      <c r="R33" s="181">
        <f t="shared" si="8"/>
        <v>11716.8</v>
      </c>
      <c r="S33" s="179">
        <v>11164.8</v>
      </c>
      <c r="T33" s="166"/>
      <c r="U33" s="121"/>
      <c r="V33" s="121"/>
      <c r="W33" s="121"/>
      <c r="X33" s="121"/>
      <c r="Y33" s="121"/>
      <c r="Z33" s="121"/>
    </row>
    <row r="34" spans="1:26" s="168" customFormat="1" ht="10.5" customHeight="1">
      <c r="A34" s="159">
        <f t="shared" si="7"/>
        <v>27</v>
      </c>
      <c r="B34" s="175" t="s">
        <v>526</v>
      </c>
      <c r="C34" s="161" t="s">
        <v>412</v>
      </c>
      <c r="D34" s="162">
        <v>217</v>
      </c>
      <c r="E34" s="163" t="s">
        <v>527</v>
      </c>
      <c r="F34" s="163">
        <v>3</v>
      </c>
      <c r="G34" s="163">
        <v>22</v>
      </c>
      <c r="H34" s="163">
        <v>1.5</v>
      </c>
      <c r="I34" s="163">
        <v>32</v>
      </c>
      <c r="J34" s="163">
        <v>68</v>
      </c>
      <c r="K34" s="163" t="s">
        <v>528</v>
      </c>
      <c r="L34" s="163">
        <v>15</v>
      </c>
      <c r="M34" s="163" t="s">
        <v>468</v>
      </c>
      <c r="N34" s="163" t="s">
        <v>468</v>
      </c>
      <c r="O34" s="163" t="s">
        <v>468</v>
      </c>
      <c r="P34" s="164"/>
      <c r="Q34" s="165" t="e">
        <f aca="true" t="shared" si="9" ref="Q34:Q47">U34*$X34</f>
        <v>#REF!</v>
      </c>
      <c r="R34" s="182" t="e">
        <f t="shared" si="8"/>
        <v>#REF!</v>
      </c>
      <c r="S34" s="174" t="e">
        <f aca="true" t="shared" si="10" ref="S34:S47">W34*$X34</f>
        <v>#REF!</v>
      </c>
      <c r="T34" s="166"/>
      <c r="U34" s="121">
        <v>410</v>
      </c>
      <c r="V34" s="121">
        <f aca="true" t="shared" si="11" ref="V34:V47">(U34+W34)/2</f>
        <v>393.6</v>
      </c>
      <c r="W34" s="167">
        <f aca="true" t="shared" si="12" ref="W34:W47">Z34*(Y34+100)/100</f>
        <v>377.2</v>
      </c>
      <c r="X34" s="167" t="e">
        <f>'ДСМ МСМ'!#REF!</f>
        <v>#REF!</v>
      </c>
      <c r="Y34" s="121">
        <v>15</v>
      </c>
      <c r="Z34" s="121">
        <v>328</v>
      </c>
    </row>
    <row r="35" spans="1:26" s="168" customFormat="1" ht="10.5" customHeight="1">
      <c r="A35" s="159">
        <f t="shared" si="7"/>
        <v>28</v>
      </c>
      <c r="B35" s="160" t="s">
        <v>529</v>
      </c>
      <c r="C35" s="161" t="s">
        <v>412</v>
      </c>
      <c r="D35" s="162">
        <v>220</v>
      </c>
      <c r="E35" s="163" t="s">
        <v>530</v>
      </c>
      <c r="F35" s="163">
        <v>2</v>
      </c>
      <c r="G35" s="163">
        <v>16</v>
      </c>
      <c r="H35" s="163">
        <v>3</v>
      </c>
      <c r="I35" s="163">
        <v>26</v>
      </c>
      <c r="J35" s="163">
        <v>68</v>
      </c>
      <c r="K35" s="163" t="s">
        <v>531</v>
      </c>
      <c r="L35" s="163">
        <v>19</v>
      </c>
      <c r="M35" s="163" t="s">
        <v>468</v>
      </c>
      <c r="N35" s="163" t="s">
        <v>468</v>
      </c>
      <c r="O35" s="163" t="s">
        <v>468</v>
      </c>
      <c r="P35" s="164"/>
      <c r="Q35" s="165" t="e">
        <f t="shared" si="9"/>
        <v>#REF!</v>
      </c>
      <c r="R35" s="182" t="e">
        <f t="shared" si="8"/>
        <v>#REF!</v>
      </c>
      <c r="S35" s="174" t="e">
        <f t="shared" si="10"/>
        <v>#REF!</v>
      </c>
      <c r="T35" s="166"/>
      <c r="U35" s="121">
        <v>395</v>
      </c>
      <c r="V35" s="121">
        <f t="shared" si="11"/>
        <v>379.2</v>
      </c>
      <c r="W35" s="167">
        <f t="shared" si="12"/>
        <v>363.4</v>
      </c>
      <c r="X35" s="167" t="e">
        <f>'ДСМ МСМ'!#REF!</f>
        <v>#REF!</v>
      </c>
      <c r="Y35" s="121">
        <v>15</v>
      </c>
      <c r="Z35" s="121">
        <v>316</v>
      </c>
    </row>
    <row r="36" spans="1:26" s="168" customFormat="1" ht="10.5" customHeight="1">
      <c r="A36" s="159">
        <f t="shared" si="7"/>
        <v>29</v>
      </c>
      <c r="B36" s="160" t="s">
        <v>532</v>
      </c>
      <c r="C36" s="161" t="s">
        <v>412</v>
      </c>
      <c r="D36" s="162">
        <v>220</v>
      </c>
      <c r="E36" s="163" t="s">
        <v>533</v>
      </c>
      <c r="F36" s="163">
        <v>3</v>
      </c>
      <c r="G36" s="163">
        <v>10</v>
      </c>
      <c r="H36" s="163">
        <v>3</v>
      </c>
      <c r="I36" s="163">
        <v>26</v>
      </c>
      <c r="J36" s="163">
        <v>68</v>
      </c>
      <c r="K36" s="163" t="s">
        <v>531</v>
      </c>
      <c r="L36" s="163">
        <v>19</v>
      </c>
      <c r="M36" s="163" t="s">
        <v>468</v>
      </c>
      <c r="N36" s="163" t="s">
        <v>468</v>
      </c>
      <c r="O36" s="163" t="s">
        <v>468</v>
      </c>
      <c r="P36" s="164"/>
      <c r="Q36" s="165" t="e">
        <f t="shared" si="9"/>
        <v>#REF!</v>
      </c>
      <c r="R36" s="182" t="e">
        <f t="shared" si="8"/>
        <v>#REF!</v>
      </c>
      <c r="S36" s="174" t="e">
        <f t="shared" si="10"/>
        <v>#REF!</v>
      </c>
      <c r="T36" s="166"/>
      <c r="U36" s="121">
        <v>395</v>
      </c>
      <c r="V36" s="121">
        <f t="shared" si="11"/>
        <v>379.2</v>
      </c>
      <c r="W36" s="167">
        <f t="shared" si="12"/>
        <v>363.4</v>
      </c>
      <c r="X36" s="167" t="e">
        <f>'ДСМ МСМ'!#REF!</f>
        <v>#REF!</v>
      </c>
      <c r="Y36" s="121">
        <v>15</v>
      </c>
      <c r="Z36" s="121">
        <v>316</v>
      </c>
    </row>
    <row r="37" spans="1:26" s="168" customFormat="1" ht="10.5" customHeight="1">
      <c r="A37" s="159">
        <f t="shared" si="7"/>
        <v>30</v>
      </c>
      <c r="B37" s="160" t="s">
        <v>534</v>
      </c>
      <c r="C37" s="161" t="s">
        <v>412</v>
      </c>
      <c r="D37" s="162">
        <v>220</v>
      </c>
      <c r="E37" s="163" t="s">
        <v>535</v>
      </c>
      <c r="F37" s="163">
        <v>4</v>
      </c>
      <c r="G37" s="163">
        <v>9</v>
      </c>
      <c r="H37" s="163">
        <v>3.4</v>
      </c>
      <c r="I37" s="163">
        <v>26</v>
      </c>
      <c r="J37" s="163">
        <v>68</v>
      </c>
      <c r="K37" s="163" t="s">
        <v>536</v>
      </c>
      <c r="L37" s="163">
        <v>19</v>
      </c>
      <c r="M37" s="163" t="s">
        <v>468</v>
      </c>
      <c r="N37" s="163"/>
      <c r="O37" s="163"/>
      <c r="P37" s="164"/>
      <c r="Q37" s="165" t="e">
        <f t="shared" si="9"/>
        <v>#REF!</v>
      </c>
      <c r="R37" s="182" t="e">
        <f t="shared" si="8"/>
        <v>#REF!</v>
      </c>
      <c r="S37" s="174" t="e">
        <f t="shared" si="10"/>
        <v>#REF!</v>
      </c>
      <c r="T37" s="166"/>
      <c r="U37" s="121">
        <v>395</v>
      </c>
      <c r="V37" s="121">
        <f t="shared" si="11"/>
        <v>379.2</v>
      </c>
      <c r="W37" s="167">
        <f t="shared" si="12"/>
        <v>363.4</v>
      </c>
      <c r="X37" s="167" t="e">
        <f>'ДСМ МСМ'!#REF!</f>
        <v>#REF!</v>
      </c>
      <c r="Y37" s="121">
        <v>15</v>
      </c>
      <c r="Z37" s="121">
        <v>316</v>
      </c>
    </row>
    <row r="38" spans="1:26" s="168" customFormat="1" ht="10.5" customHeight="1">
      <c r="A38" s="159">
        <f t="shared" si="7"/>
        <v>31</v>
      </c>
      <c r="B38" s="160" t="s">
        <v>537</v>
      </c>
      <c r="C38" s="161" t="s">
        <v>412</v>
      </c>
      <c r="D38" s="162">
        <v>220</v>
      </c>
      <c r="E38" s="163" t="s">
        <v>538</v>
      </c>
      <c r="F38" s="163">
        <v>5</v>
      </c>
      <c r="G38" s="163">
        <v>6</v>
      </c>
      <c r="H38" s="163">
        <v>3.9</v>
      </c>
      <c r="I38" s="163">
        <v>26</v>
      </c>
      <c r="J38" s="163">
        <v>68</v>
      </c>
      <c r="K38" s="163" t="s">
        <v>531</v>
      </c>
      <c r="L38" s="163">
        <v>19</v>
      </c>
      <c r="M38" s="163" t="s">
        <v>468</v>
      </c>
      <c r="N38" s="163"/>
      <c r="O38" s="163"/>
      <c r="P38" s="164"/>
      <c r="Q38" s="165" t="e">
        <f t="shared" si="9"/>
        <v>#REF!</v>
      </c>
      <c r="R38" s="182" t="e">
        <f t="shared" si="8"/>
        <v>#REF!</v>
      </c>
      <c r="S38" s="174" t="e">
        <f t="shared" si="10"/>
        <v>#REF!</v>
      </c>
      <c r="T38" s="166"/>
      <c r="U38" s="121">
        <v>395</v>
      </c>
      <c r="V38" s="121">
        <f t="shared" si="11"/>
        <v>379.2</v>
      </c>
      <c r="W38" s="167">
        <f t="shared" si="12"/>
        <v>363.4</v>
      </c>
      <c r="X38" s="167" t="e">
        <f>'ДСМ МСМ'!#REF!</f>
        <v>#REF!</v>
      </c>
      <c r="Y38" s="121">
        <v>15</v>
      </c>
      <c r="Z38" s="121">
        <v>316</v>
      </c>
    </row>
    <row r="39" spans="1:26" s="168" customFormat="1" ht="10.5" customHeight="1">
      <c r="A39" s="159">
        <f t="shared" si="7"/>
        <v>32</v>
      </c>
      <c r="B39" s="175" t="s">
        <v>539</v>
      </c>
      <c r="C39" s="161" t="s">
        <v>412</v>
      </c>
      <c r="D39" s="162">
        <v>230</v>
      </c>
      <c r="E39" s="163" t="s">
        <v>540</v>
      </c>
      <c r="F39" s="163">
        <v>4</v>
      </c>
      <c r="G39" s="163">
        <v>10</v>
      </c>
      <c r="H39" s="163">
        <v>3</v>
      </c>
      <c r="I39" s="163">
        <v>36</v>
      </c>
      <c r="J39" s="163">
        <v>68</v>
      </c>
      <c r="K39" s="163" t="s">
        <v>541</v>
      </c>
      <c r="L39" s="163">
        <v>24.5</v>
      </c>
      <c r="M39" s="163" t="s">
        <v>468</v>
      </c>
      <c r="N39" s="163"/>
      <c r="O39" s="163"/>
      <c r="P39" s="164"/>
      <c r="Q39" s="165" t="e">
        <f t="shared" si="9"/>
        <v>#REF!</v>
      </c>
      <c r="R39" s="182" t="e">
        <f t="shared" si="8"/>
        <v>#REF!</v>
      </c>
      <c r="S39" s="174" t="e">
        <f t="shared" si="10"/>
        <v>#REF!</v>
      </c>
      <c r="T39" s="166"/>
      <c r="U39" s="121">
        <v>495</v>
      </c>
      <c r="V39" s="121">
        <f t="shared" si="11"/>
        <v>475.2</v>
      </c>
      <c r="W39" s="167">
        <f t="shared" si="12"/>
        <v>455.4</v>
      </c>
      <c r="X39" s="167" t="e">
        <f>'ДСМ МСМ'!#REF!</f>
        <v>#REF!</v>
      </c>
      <c r="Y39" s="121">
        <v>15</v>
      </c>
      <c r="Z39" s="121">
        <v>396</v>
      </c>
    </row>
    <row r="40" spans="1:26" s="168" customFormat="1" ht="10.5" customHeight="1">
      <c r="A40" s="159">
        <f t="shared" si="7"/>
        <v>33</v>
      </c>
      <c r="B40" s="175" t="s">
        <v>542</v>
      </c>
      <c r="C40" s="161" t="s">
        <v>412</v>
      </c>
      <c r="D40" s="162">
        <v>230</v>
      </c>
      <c r="E40" s="163" t="s">
        <v>543</v>
      </c>
      <c r="F40" s="163">
        <v>3</v>
      </c>
      <c r="G40" s="163">
        <v>17</v>
      </c>
      <c r="H40" s="163">
        <v>3</v>
      </c>
      <c r="I40" s="163">
        <v>36</v>
      </c>
      <c r="J40" s="163">
        <v>68</v>
      </c>
      <c r="K40" s="163" t="s">
        <v>541</v>
      </c>
      <c r="L40" s="163">
        <v>24.5</v>
      </c>
      <c r="M40" s="163" t="s">
        <v>468</v>
      </c>
      <c r="N40" s="163" t="s">
        <v>468</v>
      </c>
      <c r="O40" s="163" t="s">
        <v>468</v>
      </c>
      <c r="P40" s="164"/>
      <c r="Q40" s="165" t="e">
        <f t="shared" si="9"/>
        <v>#REF!</v>
      </c>
      <c r="R40" s="182" t="e">
        <f t="shared" si="8"/>
        <v>#REF!</v>
      </c>
      <c r="S40" s="174" t="e">
        <f t="shared" si="10"/>
        <v>#REF!</v>
      </c>
      <c r="T40" s="166"/>
      <c r="U40" s="121">
        <v>495</v>
      </c>
      <c r="V40" s="121">
        <f t="shared" si="11"/>
        <v>475.2</v>
      </c>
      <c r="W40" s="167">
        <f t="shared" si="12"/>
        <v>455.4</v>
      </c>
      <c r="X40" s="167" t="e">
        <f>'ДСМ МСМ'!#REF!</f>
        <v>#REF!</v>
      </c>
      <c r="Y40" s="121">
        <v>15</v>
      </c>
      <c r="Z40" s="121">
        <v>396</v>
      </c>
    </row>
    <row r="41" spans="1:26" s="168" customFormat="1" ht="10.5" customHeight="1">
      <c r="A41" s="159">
        <f t="shared" si="7"/>
        <v>34</v>
      </c>
      <c r="B41" s="175" t="s">
        <v>544</v>
      </c>
      <c r="C41" s="161" t="s">
        <v>412</v>
      </c>
      <c r="D41" s="162">
        <v>230</v>
      </c>
      <c r="E41" s="163" t="s">
        <v>505</v>
      </c>
      <c r="F41" s="163">
        <v>3</v>
      </c>
      <c r="G41" s="163">
        <v>20</v>
      </c>
      <c r="H41" s="163">
        <v>3</v>
      </c>
      <c r="I41" s="163">
        <v>34</v>
      </c>
      <c r="J41" s="163"/>
      <c r="K41" s="163" t="s">
        <v>545</v>
      </c>
      <c r="L41" s="163">
        <v>23</v>
      </c>
      <c r="M41" s="163" t="s">
        <v>468</v>
      </c>
      <c r="N41" s="163" t="s">
        <v>468</v>
      </c>
      <c r="O41" s="163" t="s">
        <v>468</v>
      </c>
      <c r="P41" s="164"/>
      <c r="Q41" s="165" t="e">
        <f t="shared" si="9"/>
        <v>#REF!</v>
      </c>
      <c r="R41" s="182" t="e">
        <f t="shared" si="8"/>
        <v>#REF!</v>
      </c>
      <c r="S41" s="174" t="e">
        <f t="shared" si="10"/>
        <v>#REF!</v>
      </c>
      <c r="T41" s="166"/>
      <c r="U41" s="121">
        <v>490</v>
      </c>
      <c r="V41" s="121">
        <f t="shared" si="11"/>
        <v>470.4</v>
      </c>
      <c r="W41" s="167">
        <f t="shared" si="12"/>
        <v>450.8</v>
      </c>
      <c r="X41" s="167" t="e">
        <f>'ДСМ МСМ'!#REF!</f>
        <v>#REF!</v>
      </c>
      <c r="Y41" s="121">
        <v>15</v>
      </c>
      <c r="Z41" s="121">
        <v>392</v>
      </c>
    </row>
    <row r="42" spans="1:26" s="168" customFormat="1" ht="9.75" customHeight="1">
      <c r="A42" s="159">
        <f t="shared" si="7"/>
        <v>35</v>
      </c>
      <c r="B42" s="170" t="s">
        <v>546</v>
      </c>
      <c r="C42" s="161" t="s">
        <v>413</v>
      </c>
      <c r="D42" s="162">
        <v>220</v>
      </c>
      <c r="E42" s="163" t="s">
        <v>547</v>
      </c>
      <c r="F42" s="163">
        <v>4</v>
      </c>
      <c r="G42" s="163">
        <v>9</v>
      </c>
      <c r="H42" s="163">
        <v>3</v>
      </c>
      <c r="I42" s="163">
        <v>20</v>
      </c>
      <c r="J42" s="163">
        <v>60</v>
      </c>
      <c r="K42" s="163" t="s">
        <v>548</v>
      </c>
      <c r="L42" s="163">
        <v>13.5</v>
      </c>
      <c r="M42" s="163"/>
      <c r="N42" s="163"/>
      <c r="O42" s="163"/>
      <c r="P42" s="164" t="s">
        <v>549</v>
      </c>
      <c r="Q42" s="169" t="e">
        <f t="shared" si="9"/>
        <v>#REF!</v>
      </c>
      <c r="R42" s="178" t="e">
        <f t="shared" si="8"/>
        <v>#REF!</v>
      </c>
      <c r="S42" s="179" t="e">
        <f t="shared" si="10"/>
        <v>#REF!</v>
      </c>
      <c r="T42" s="166"/>
      <c r="U42" s="121">
        <v>170</v>
      </c>
      <c r="V42" s="121">
        <f t="shared" si="11"/>
        <v>159.375</v>
      </c>
      <c r="W42" s="167">
        <f t="shared" si="12"/>
        <v>148.75</v>
      </c>
      <c r="X42" s="167" t="e">
        <f>'ДСМ МСМ'!#REF!</f>
        <v>#REF!</v>
      </c>
      <c r="Y42" s="121">
        <v>25</v>
      </c>
      <c r="Z42" s="121">
        <v>119</v>
      </c>
    </row>
    <row r="43" spans="1:26" s="168" customFormat="1" ht="9.75" customHeight="1">
      <c r="A43" s="159">
        <f t="shared" si="7"/>
        <v>36</v>
      </c>
      <c r="B43" s="170" t="s">
        <v>550</v>
      </c>
      <c r="C43" s="161" t="s">
        <v>413</v>
      </c>
      <c r="D43" s="162">
        <v>240</v>
      </c>
      <c r="E43" s="163" t="s">
        <v>551</v>
      </c>
      <c r="F43" s="163">
        <v>3</v>
      </c>
      <c r="G43" s="163">
        <v>15</v>
      </c>
      <c r="H43" s="163">
        <v>3.2</v>
      </c>
      <c r="I43" s="163">
        <v>30</v>
      </c>
      <c r="J43" s="163">
        <v>59</v>
      </c>
      <c r="K43" s="163" t="s">
        <v>552</v>
      </c>
      <c r="L43" s="163">
        <v>14.4</v>
      </c>
      <c r="M43" s="163" t="s">
        <v>468</v>
      </c>
      <c r="N43" s="163" t="s">
        <v>468</v>
      </c>
      <c r="O43" s="163" t="s">
        <v>468</v>
      </c>
      <c r="P43" s="164" t="s">
        <v>549</v>
      </c>
      <c r="Q43" s="169" t="e">
        <f t="shared" si="9"/>
        <v>#REF!</v>
      </c>
      <c r="R43" s="169" t="e">
        <f>V43*$X43</f>
        <v>#REF!</v>
      </c>
      <c r="S43" s="179" t="e">
        <f t="shared" si="10"/>
        <v>#REF!</v>
      </c>
      <c r="T43" s="166"/>
      <c r="U43" s="121">
        <v>235</v>
      </c>
      <c r="V43" s="121">
        <f t="shared" si="11"/>
        <v>220.3125</v>
      </c>
      <c r="W43" s="167">
        <f t="shared" si="12"/>
        <v>205.625</v>
      </c>
      <c r="X43" s="167" t="e">
        <f>'ДСМ МСМ'!#REF!</f>
        <v>#REF!</v>
      </c>
      <c r="Y43" s="121">
        <v>25</v>
      </c>
      <c r="Z43" s="121">
        <v>164.5</v>
      </c>
    </row>
    <row r="44" spans="1:26" s="168" customFormat="1" ht="12" customHeight="1">
      <c r="A44" s="159">
        <f t="shared" si="7"/>
        <v>37</v>
      </c>
      <c r="B44" s="170" t="s">
        <v>553</v>
      </c>
      <c r="C44" s="161" t="s">
        <v>413</v>
      </c>
      <c r="D44" s="162">
        <v>240</v>
      </c>
      <c r="E44" s="163" t="s">
        <v>527</v>
      </c>
      <c r="F44" s="163">
        <v>3</v>
      </c>
      <c r="G44" s="163">
        <v>18</v>
      </c>
      <c r="H44" s="163">
        <v>2.2</v>
      </c>
      <c r="I44" s="163">
        <v>28</v>
      </c>
      <c r="J44" s="163">
        <v>58</v>
      </c>
      <c r="K44" s="163" t="s">
        <v>554</v>
      </c>
      <c r="L44" s="163">
        <v>9.8</v>
      </c>
      <c r="M44" s="163" t="s">
        <v>468</v>
      </c>
      <c r="N44" s="163" t="s">
        <v>468</v>
      </c>
      <c r="O44" s="163" t="s">
        <v>468</v>
      </c>
      <c r="P44" s="164" t="s">
        <v>494</v>
      </c>
      <c r="Q44" s="169" t="e">
        <f t="shared" si="9"/>
        <v>#REF!</v>
      </c>
      <c r="R44" s="169" t="e">
        <f>V44*$X44</f>
        <v>#REF!</v>
      </c>
      <c r="S44" s="171" t="e">
        <f t="shared" si="10"/>
        <v>#REF!</v>
      </c>
      <c r="T44" s="166"/>
      <c r="U44" s="121">
        <v>260</v>
      </c>
      <c r="V44" s="121">
        <f t="shared" si="11"/>
        <v>243.75</v>
      </c>
      <c r="W44" s="167">
        <f t="shared" si="12"/>
        <v>227.5</v>
      </c>
      <c r="X44" s="167" t="e">
        <f>'ДСМ МСМ'!#REF!</f>
        <v>#REF!</v>
      </c>
      <c r="Y44" s="121">
        <v>25</v>
      </c>
      <c r="Z44" s="121">
        <v>182</v>
      </c>
    </row>
    <row r="45" spans="1:26" s="168" customFormat="1" ht="9.75" customHeight="1">
      <c r="A45" s="159">
        <f>A43+1</f>
        <v>37</v>
      </c>
      <c r="B45" s="170" t="s">
        <v>555</v>
      </c>
      <c r="C45" s="161" t="s">
        <v>413</v>
      </c>
      <c r="D45" s="162">
        <v>260</v>
      </c>
      <c r="E45" s="163" t="s">
        <v>508</v>
      </c>
      <c r="F45" s="163">
        <v>2</v>
      </c>
      <c r="G45" s="163">
        <v>22</v>
      </c>
      <c r="H45" s="163">
        <v>3.8</v>
      </c>
      <c r="I45" s="163">
        <v>33</v>
      </c>
      <c r="J45" s="163">
        <v>63</v>
      </c>
      <c r="K45" s="163" t="s">
        <v>556</v>
      </c>
      <c r="L45" s="163">
        <v>24</v>
      </c>
      <c r="M45" s="163" t="s">
        <v>468</v>
      </c>
      <c r="N45" s="163" t="s">
        <v>468</v>
      </c>
      <c r="O45" s="163" t="s">
        <v>468</v>
      </c>
      <c r="P45" s="164" t="s">
        <v>557</v>
      </c>
      <c r="Q45" s="165" t="e">
        <f t="shared" si="9"/>
        <v>#REF!</v>
      </c>
      <c r="R45" s="165" t="e">
        <f>V45*$X45</f>
        <v>#REF!</v>
      </c>
      <c r="S45" s="174" t="e">
        <f t="shared" si="10"/>
        <v>#REF!</v>
      </c>
      <c r="T45" s="166"/>
      <c r="U45" s="121">
        <v>375</v>
      </c>
      <c r="V45" s="121">
        <f t="shared" si="11"/>
        <v>360</v>
      </c>
      <c r="W45" s="167">
        <f t="shared" si="12"/>
        <v>345</v>
      </c>
      <c r="X45" s="167" t="e">
        <f>'ДСМ МСМ'!#REF!</f>
        <v>#REF!</v>
      </c>
      <c r="Y45" s="121">
        <v>15</v>
      </c>
      <c r="Z45" s="121">
        <v>300</v>
      </c>
    </row>
    <row r="46" spans="1:26" s="168" customFormat="1" ht="9.75" customHeight="1">
      <c r="A46" s="159">
        <f>A45+1</f>
        <v>38</v>
      </c>
      <c r="B46" s="170" t="s">
        <v>558</v>
      </c>
      <c r="C46" s="161" t="s">
        <v>413</v>
      </c>
      <c r="D46" s="162">
        <v>260</v>
      </c>
      <c r="E46" s="163" t="s">
        <v>559</v>
      </c>
      <c r="F46" s="163">
        <v>3</v>
      </c>
      <c r="G46" s="163">
        <v>18</v>
      </c>
      <c r="H46" s="163">
        <v>3.8</v>
      </c>
      <c r="I46" s="163">
        <v>33</v>
      </c>
      <c r="J46" s="163">
        <v>63</v>
      </c>
      <c r="K46" s="163" t="s">
        <v>556</v>
      </c>
      <c r="L46" s="163">
        <v>24</v>
      </c>
      <c r="M46" s="163" t="s">
        <v>468</v>
      </c>
      <c r="N46" s="163" t="s">
        <v>468</v>
      </c>
      <c r="O46" s="163" t="s">
        <v>468</v>
      </c>
      <c r="P46" s="164" t="s">
        <v>557</v>
      </c>
      <c r="Q46" s="165" t="e">
        <f t="shared" si="9"/>
        <v>#REF!</v>
      </c>
      <c r="R46" s="165" t="e">
        <f>V46*$X46</f>
        <v>#REF!</v>
      </c>
      <c r="S46" s="174" t="e">
        <f t="shared" si="10"/>
        <v>#REF!</v>
      </c>
      <c r="T46" s="166"/>
      <c r="U46" s="121">
        <v>410</v>
      </c>
      <c r="V46" s="121">
        <f t="shared" si="11"/>
        <v>393.6</v>
      </c>
      <c r="W46" s="167">
        <f t="shared" si="12"/>
        <v>377.2</v>
      </c>
      <c r="X46" s="167" t="e">
        <f>'ДСМ МСМ'!#REF!</f>
        <v>#REF!</v>
      </c>
      <c r="Y46" s="121">
        <v>15</v>
      </c>
      <c r="Z46" s="121">
        <v>328</v>
      </c>
    </row>
    <row r="47" spans="1:26" s="168" customFormat="1" ht="9.75" customHeight="1">
      <c r="A47" s="159">
        <f>A46+1</f>
        <v>39</v>
      </c>
      <c r="B47" s="170" t="s">
        <v>560</v>
      </c>
      <c r="C47" s="161" t="s">
        <v>413</v>
      </c>
      <c r="D47" s="163">
        <v>260</v>
      </c>
      <c r="E47" s="163" t="s">
        <v>561</v>
      </c>
      <c r="F47" s="163">
        <v>4</v>
      </c>
      <c r="G47" s="163">
        <v>12</v>
      </c>
      <c r="H47" s="163">
        <v>3.8</v>
      </c>
      <c r="I47" s="163">
        <v>33</v>
      </c>
      <c r="J47" s="163">
        <v>63</v>
      </c>
      <c r="K47" s="163" t="s">
        <v>556</v>
      </c>
      <c r="L47" s="163">
        <v>24</v>
      </c>
      <c r="M47" s="163" t="s">
        <v>468</v>
      </c>
      <c r="N47" s="163" t="s">
        <v>468</v>
      </c>
      <c r="O47" s="163" t="s">
        <v>468</v>
      </c>
      <c r="P47" s="164" t="s">
        <v>557</v>
      </c>
      <c r="Q47" s="165" t="e">
        <f t="shared" si="9"/>
        <v>#REF!</v>
      </c>
      <c r="R47" s="165" t="e">
        <f>V47*$X47</f>
        <v>#REF!</v>
      </c>
      <c r="S47" s="165" t="e">
        <f t="shared" si="10"/>
        <v>#REF!</v>
      </c>
      <c r="T47" s="166"/>
      <c r="U47" s="121">
        <v>450</v>
      </c>
      <c r="V47" s="121">
        <f t="shared" si="11"/>
        <v>432</v>
      </c>
      <c r="W47" s="167">
        <f t="shared" si="12"/>
        <v>414</v>
      </c>
      <c r="X47" s="167" t="e">
        <f>'ДСМ МСМ'!#REF!</f>
        <v>#REF!</v>
      </c>
      <c r="Y47" s="121">
        <v>15</v>
      </c>
      <c r="Z47" s="121">
        <v>360</v>
      </c>
    </row>
    <row r="48" spans="1:26" s="168" customFormat="1" ht="10.5" customHeight="1">
      <c r="A48" s="183"/>
      <c r="B48" s="184"/>
      <c r="C48" s="185"/>
      <c r="D48" s="186"/>
      <c r="E48" s="186"/>
      <c r="F48" s="186"/>
      <c r="G48" s="186"/>
      <c r="H48" s="186"/>
      <c r="I48" s="186"/>
      <c r="J48" s="187"/>
      <c r="K48" s="188"/>
      <c r="L48" s="186"/>
      <c r="M48" s="186"/>
      <c r="N48" s="186"/>
      <c r="O48" s="186"/>
      <c r="P48" s="186"/>
      <c r="Q48" s="189"/>
      <c r="R48" s="189"/>
      <c r="S48" s="189"/>
      <c r="T48" s="190"/>
      <c r="U48" s="121"/>
      <c r="V48" s="121"/>
      <c r="W48" s="121"/>
      <c r="X48" s="121"/>
      <c r="Y48" s="121"/>
      <c r="Z48" s="121"/>
    </row>
    <row r="126" ht="12" customHeight="1">
      <c r="C126" s="118" t="s">
        <v>562</v>
      </c>
    </row>
  </sheetData>
  <sheetProtection selectLockedCells="1" selectUnlockedCells="1"/>
  <printOptions/>
  <pageMargins left="0.18194444444444444" right="0.05555555555555555" top="0.041666666666666664" bottom="0.1312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