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0" windowWidth="19095" windowHeight="5625" firstSheet="1" activeTab="1"/>
  </bookViews>
  <sheets>
    <sheet name="Конденсаторы" sheetId="1" r:id="rId1"/>
    <sheet name="Вентиляторы" sheetId="2" r:id="rId2"/>
  </sheets>
  <definedNames>
    <definedName name="_xlnm.Print_Area" localSheetId="1">'Вентиляторы'!$A$1:$L$70</definedName>
    <definedName name="_xlnm.Print_Area" localSheetId="0">'Конденсаторы'!$A$1:$L$16</definedName>
  </definedNames>
  <calcPr fullCalcOnLoad="1" refMode="R1C1"/>
</workbook>
</file>

<file path=xl/comments2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Введите курс euro
</t>
        </r>
      </text>
    </comment>
    <comment ref="L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Введите вашу скидку</t>
        </r>
      </text>
    </comment>
  </commentList>
</comments>
</file>

<file path=xl/sharedStrings.xml><?xml version="1.0" encoding="utf-8"?>
<sst xmlns="http://schemas.openxmlformats.org/spreadsheetml/2006/main" count="198" uniqueCount="93">
  <si>
    <t>Модель</t>
  </si>
  <si>
    <r>
      <t xml:space="preserve">    </t>
    </r>
    <r>
      <rPr>
        <sz val="12"/>
        <color indexed="8"/>
        <rFont val="Arial"/>
        <family val="2"/>
      </rPr>
      <t>ООО “БАЛТИК РЕФРИДЖЕРЕЙТИНГ ГРУПП”</t>
    </r>
  </si>
  <si>
    <r>
      <t>Расход воздуха, м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>/ч</t>
    </r>
  </si>
  <si>
    <r>
      <t>Площадь поверхности, м</t>
    </r>
    <r>
      <rPr>
        <sz val="11"/>
        <color indexed="8"/>
        <rFont val="Calibri"/>
        <family val="2"/>
      </rPr>
      <t>²</t>
    </r>
  </si>
  <si>
    <t>Масса, кг</t>
  </si>
  <si>
    <t>Длина</t>
  </si>
  <si>
    <t>Ширина</t>
  </si>
  <si>
    <t>Высота</t>
  </si>
  <si>
    <r>
      <t xml:space="preserve">Вентиляторы, шт х </t>
    </r>
    <r>
      <rPr>
        <sz val="11"/>
        <color indexed="8"/>
        <rFont val="Calibri"/>
        <family val="2"/>
      </rPr>
      <t>Ø mm</t>
    </r>
  </si>
  <si>
    <t>Габаритные размеры, мм</t>
  </si>
  <si>
    <t>1х250</t>
  </si>
  <si>
    <t>Мощность, Вт</t>
  </si>
  <si>
    <t>Сила тока, А</t>
  </si>
  <si>
    <t>Напряжение, В / Гц</t>
  </si>
  <si>
    <t>Обороты, 1/мин</t>
  </si>
  <si>
    <t xml:space="preserve">220 / 50 </t>
  </si>
  <si>
    <t xml:space="preserve"> YWF 4E  250-S</t>
  </si>
  <si>
    <t xml:space="preserve"> YWF 4E 300-S-92/35-G</t>
  </si>
  <si>
    <t xml:space="preserve"> YWF 4E 350-S-102/45-G</t>
  </si>
  <si>
    <t xml:space="preserve"> YWF 4E 400-S-102/47-G</t>
  </si>
  <si>
    <t xml:space="preserve"> YWF 4E 450-S-102/60-G</t>
  </si>
  <si>
    <t>Электродвигатели обдува вентиляторов</t>
  </si>
  <si>
    <t xml:space="preserve"> YZF 5-13-18/26</t>
  </si>
  <si>
    <t xml:space="preserve"> YZF 10-20-18/26</t>
  </si>
  <si>
    <t xml:space="preserve"> YZF 16-25-18/26</t>
  </si>
  <si>
    <t xml:space="preserve"> YZF 25-40-18/26</t>
  </si>
  <si>
    <t xml:space="preserve"> YZF 34-45-18/26</t>
  </si>
  <si>
    <t>Конденсаторы Karyer (без вентиляторов)</t>
  </si>
  <si>
    <r>
      <t>Q</t>
    </r>
    <r>
      <rPr>
        <sz val="11"/>
        <color indexed="8"/>
        <rFont val="Calibri"/>
        <family val="2"/>
      </rPr>
      <t>₀</t>
    </r>
    <r>
      <rPr>
        <sz val="11"/>
        <color theme="1"/>
        <rFont val="Calibri"/>
        <family val="2"/>
      </rPr>
      <t>, кВт                                                                                                                                                                                                                                                                                                                                        (R404A, t</t>
    </r>
    <r>
      <rPr>
        <sz val="10"/>
        <color indexed="8"/>
        <rFont val="Calibri"/>
        <family val="2"/>
      </rPr>
      <t>окр. возд.</t>
    </r>
    <r>
      <rPr>
        <sz val="11"/>
        <color theme="1"/>
        <rFont val="Calibri"/>
        <family val="2"/>
      </rPr>
      <t xml:space="preserve"> = +35°C, t</t>
    </r>
    <r>
      <rPr>
        <sz val="10"/>
        <color indexed="8"/>
        <rFont val="Calibri"/>
        <family val="2"/>
      </rPr>
      <t>конд.</t>
    </r>
    <r>
      <rPr>
        <sz val="11"/>
        <color theme="1"/>
        <rFont val="Calibri"/>
        <family val="2"/>
      </rPr>
      <t xml:space="preserve"> = +50°C,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</rPr>
      <t>T = 15K)</t>
    </r>
  </si>
  <si>
    <t xml:space="preserve"> KT-12</t>
  </si>
  <si>
    <t>1х350</t>
  </si>
  <si>
    <t xml:space="preserve"> KT-15</t>
  </si>
  <si>
    <t>1х400</t>
  </si>
  <si>
    <t xml:space="preserve"> KT-40</t>
  </si>
  <si>
    <t xml:space="preserve"> KT/S-1,19-125</t>
  </si>
  <si>
    <t xml:space="preserve"> KT/S-1,37-125</t>
  </si>
  <si>
    <t xml:space="preserve"> KT/S-1,68-125</t>
  </si>
  <si>
    <t>1х300</t>
  </si>
  <si>
    <t xml:space="preserve">себестоимость (с пошлиной и НДС 20%) </t>
  </si>
  <si>
    <t>Цена в EUR с НДС (розн.)</t>
  </si>
  <si>
    <t>Цена в EUR с НДС (опт.)</t>
  </si>
  <si>
    <t>прибыль 40%</t>
  </si>
  <si>
    <t xml:space="preserve"> YWF 4E 500-S-137/35-G</t>
  </si>
  <si>
    <t xml:space="preserve">380 / 50 </t>
  </si>
  <si>
    <t>1х450</t>
  </si>
  <si>
    <t xml:space="preserve"> KT-25</t>
  </si>
  <si>
    <t xml:space="preserve"> KT-35</t>
  </si>
  <si>
    <t xml:space="preserve"> YWF 4E 630-S 220V</t>
  </si>
  <si>
    <t xml:space="preserve"> YWF 4D 630-S 380V</t>
  </si>
  <si>
    <t>2х400</t>
  </si>
  <si>
    <t xml:space="preserve"> KT/S-2,06-130</t>
  </si>
  <si>
    <t xml:space="preserve"> KT-50</t>
  </si>
  <si>
    <t>2х450</t>
  </si>
  <si>
    <t xml:space="preserve"> YWF 4D 450-S-102/60-G</t>
  </si>
  <si>
    <t xml:space="preserve"> YWF 4D 500-S-137/35-G</t>
  </si>
  <si>
    <t xml:space="preserve">08130, г. Киев, Киево-Святошинский р-н, с. Петропавловская Борщаговка, ул. Ленина, 5-В                                               тел. (044) 501-29-83; 050-355-77-39 </t>
  </si>
  <si>
    <t xml:space="preserve"> YWF 4E 300-B-92/35-G</t>
  </si>
  <si>
    <t xml:space="preserve"> YWF 4E 350-B-102/45-G</t>
  </si>
  <si>
    <t xml:space="preserve"> YWF 4E 400-B-102/47-G</t>
  </si>
  <si>
    <t xml:space="preserve"> YWF 4E 500-B-137/35-G</t>
  </si>
  <si>
    <t xml:space="preserve"> YWF 4E 450-B-102/60-G</t>
  </si>
  <si>
    <t xml:space="preserve"> YWF 4D 350-S 380V</t>
  </si>
  <si>
    <t xml:space="preserve"> YWF 4D 400-S-102/47-G</t>
  </si>
  <si>
    <t xml:space="preserve"> YWF 4E  200-S</t>
  </si>
  <si>
    <t xml:space="preserve"> YWF 6D 710-BS 380V</t>
  </si>
  <si>
    <t>курс euro =</t>
  </si>
  <si>
    <t xml:space="preserve">скидка клиента = </t>
  </si>
  <si>
    <t>Цена, грн с НДС</t>
  </si>
  <si>
    <t>Цена со скидкой, euro с НДС</t>
  </si>
  <si>
    <t>Цена со скидкой, грн с НДС</t>
  </si>
  <si>
    <t xml:space="preserve"> YWF 4E-315-S-92/35</t>
  </si>
  <si>
    <t xml:space="preserve"> YWF 4E-315-B-92/35</t>
  </si>
  <si>
    <t xml:space="preserve"> YWF 4E  250-B</t>
  </si>
  <si>
    <t>Цена, euro с НДС</t>
  </si>
  <si>
    <t xml:space="preserve"> YWF 4D 630-B 380V</t>
  </si>
  <si>
    <t>Вентиляторы-кулеры Wenling</t>
  </si>
  <si>
    <t>Тип подшипника</t>
  </si>
  <si>
    <t>скольжения</t>
  </si>
  <si>
    <t>качения</t>
  </si>
  <si>
    <t>Вентиляторы-кулеры</t>
  </si>
  <si>
    <t xml:space="preserve">YWF-1231A2SQ,                       5 лопастей </t>
  </si>
  <si>
    <t xml:space="preserve">YWF-1231A2SQ7,                       7 лопастей </t>
  </si>
  <si>
    <t xml:space="preserve">FC1238A2HBL,                        5 лопастей </t>
  </si>
  <si>
    <t xml:space="preserve">FC1238A2HSL,                         5 лопастей </t>
  </si>
  <si>
    <t xml:space="preserve">FC1238A2HBL,                         7 лопастей </t>
  </si>
  <si>
    <t xml:space="preserve">FC1238A2HSL,                          7 лопастей </t>
  </si>
  <si>
    <t>ООО “БАЛТИК РЕФРИДЖЕРЕЙТИНГ ГРУПП”                                                                                   08130, г. Киев, Киево-Святошинский р-н,                                                                                                      с. Петропавловская Борщаговка, ул. Соборна, 5-В                                                                     тел. (044) 501-29-83                 www.brgroup.com.ua</t>
  </si>
  <si>
    <t xml:space="preserve">Вентиляторы осевые Wenling (напряжение 220 В, направление потока - S) </t>
  </si>
  <si>
    <t xml:space="preserve">Вентиляторы осевые Wenling (напряжение 220 В, направление потока - B) </t>
  </si>
  <si>
    <t xml:space="preserve">Вентиляторы осевые Wenling (напряжение 380 В, направление потока - S) </t>
  </si>
  <si>
    <t xml:space="preserve">Вентиляторы осевые Wenling (напряжение 380 В, направление потока - B) </t>
  </si>
  <si>
    <t>Диаметр Ø, мм</t>
  </si>
  <si>
    <t>Диаметр крыльчатки Ø, мм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</si>
</sst>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€_-;\-* #,##0.00_€_-;_-* &quot;-&quot;??_€_-;_-@_-"/>
    <numFmt numFmtId="181" formatCode="0.0"/>
    <numFmt numFmtId="182" formatCode="#,##0.0"/>
    <numFmt numFmtId="183" formatCode="_-* #,##0.00\ [$€-C0A]_-;\-* #,##0.00\ [$€-C0A]_-;_-* &quot;-&quot;??\ [$€-C0A]_-;_-@_-"/>
    <numFmt numFmtId="184" formatCode="00000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€-1809]#,##0.00"/>
    <numFmt numFmtId="191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Genev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4"/>
      <color indexed="2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4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8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33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8" fillId="33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8" fillId="33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8" fillId="34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2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42" fillId="4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2" fillId="42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2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43" fillId="45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44" fillId="46" borderId="3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45" fillId="46" borderId="1" applyNumberFormat="0" applyAlignment="0" applyProtection="0"/>
    <xf numFmtId="0" fontId="11" fillId="47" borderId="2" applyNumberFormat="0" applyAlignment="0" applyProtection="0"/>
    <xf numFmtId="0" fontId="11" fillId="47" borderId="2" applyNumberFormat="0" applyAlignment="0" applyProtection="0"/>
    <xf numFmtId="0" fontId="11" fillId="47" borderId="2" applyNumberFormat="0" applyAlignment="0" applyProtection="0"/>
    <xf numFmtId="0" fontId="11" fillId="47" borderId="2" applyNumberFormat="0" applyAlignment="0" applyProtection="0"/>
    <xf numFmtId="0" fontId="11" fillId="47" borderId="2" applyNumberFormat="0" applyAlignment="0" applyProtection="0"/>
    <xf numFmtId="0" fontId="11" fillId="47" borderId="2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48" borderId="13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33" borderId="0">
      <alignment/>
      <protection/>
    </xf>
    <xf numFmtId="0" fontId="26" fillId="0" borderId="0">
      <alignment/>
      <protection/>
    </xf>
    <xf numFmtId="0" fontId="8" fillId="33" borderId="0">
      <alignment/>
      <protection/>
    </xf>
    <xf numFmtId="0" fontId="2" fillId="0" borderId="0" applyFill="0" applyBorder="0">
      <alignment/>
      <protection/>
    </xf>
    <xf numFmtId="0" fontId="2" fillId="0" borderId="0" applyFill="0" applyBorder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" fillId="0" borderId="0" applyFill="0" applyBorder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" fillId="0" borderId="0" applyFill="0" applyBorder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" fillId="0" borderId="0" applyFill="0" applyBorder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" fillId="0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25" fillId="0" borderId="0">
      <alignment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2" fillId="0" borderId="0" applyBorder="0">
      <alignment/>
      <protection/>
    </xf>
    <xf numFmtId="0" fontId="54" fillId="0" borderId="0" applyNumberFormat="0" applyFill="0" applyBorder="0" applyAlignment="0" applyProtection="0"/>
    <xf numFmtId="0" fontId="55" fillId="5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2" fillId="54" borderId="16" applyNumberFormat="0" applyAlignment="0" applyProtection="0"/>
    <xf numFmtId="0" fontId="2" fillId="54" borderId="16" applyNumberFormat="0" applyAlignment="0" applyProtection="0"/>
    <xf numFmtId="0" fontId="2" fillId="54" borderId="16" applyNumberFormat="0" applyAlignment="0" applyProtection="0"/>
    <xf numFmtId="0" fontId="2" fillId="54" borderId="16" applyNumberFormat="0" applyAlignment="0" applyProtection="0"/>
    <xf numFmtId="0" fontId="2" fillId="54" borderId="16" applyNumberFormat="0" applyAlignment="0" applyProtection="0"/>
    <xf numFmtId="0" fontId="2" fillId="54" borderId="16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5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0">
      <alignment/>
      <protection/>
    </xf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4" fontId="31" fillId="56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4" fontId="60" fillId="22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60" fillId="22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/>
    </xf>
    <xf numFmtId="4" fontId="60" fillId="22" borderId="22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7" borderId="27" xfId="0" applyFill="1" applyBorder="1" applyAlignment="1">
      <alignment horizontal="center" vertical="center"/>
    </xf>
    <xf numFmtId="4" fontId="60" fillId="12" borderId="21" xfId="0" applyNumberFormat="1" applyFont="1" applyFill="1" applyBorder="1" applyAlignment="1">
      <alignment horizontal="center" vertical="center"/>
    </xf>
    <xf numFmtId="4" fontId="60" fillId="12" borderId="25" xfId="0" applyNumberFormat="1" applyFont="1" applyFill="1" applyBorder="1" applyAlignment="1">
      <alignment horizontal="center" vertical="center"/>
    </xf>
    <xf numFmtId="4" fontId="60" fillId="12" borderId="22" xfId="0" applyNumberFormat="1" applyFont="1" applyFill="1" applyBorder="1" applyAlignment="1">
      <alignment horizontal="center" vertical="center"/>
    </xf>
    <xf numFmtId="4" fontId="60" fillId="22" borderId="28" xfId="0" applyNumberFormat="1" applyFont="1" applyFill="1" applyBorder="1" applyAlignment="1">
      <alignment horizontal="center" vertical="center"/>
    </xf>
    <xf numFmtId="4" fontId="60" fillId="12" borderId="28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 vertical="center"/>
    </xf>
    <xf numFmtId="0" fontId="61" fillId="0" borderId="33" xfId="0" applyFont="1" applyFill="1" applyBorder="1" applyAlignment="1" applyProtection="1">
      <alignment horizontal="center" vertical="center"/>
      <protection locked="0"/>
    </xf>
    <xf numFmtId="4" fontId="3" fillId="0" borderId="0" xfId="36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368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4" fontId="33" fillId="0" borderId="21" xfId="368" applyNumberFormat="1" applyFont="1" applyFill="1" applyBorder="1" applyAlignment="1">
      <alignment horizontal="center" vertical="center"/>
      <protection/>
    </xf>
    <xf numFmtId="4" fontId="33" fillId="0" borderId="23" xfId="368" applyNumberFormat="1" applyFont="1" applyFill="1" applyBorder="1" applyAlignment="1">
      <alignment horizontal="center" vertical="center"/>
      <protection/>
    </xf>
    <xf numFmtId="4" fontId="33" fillId="10" borderId="35" xfId="368" applyNumberFormat="1" applyFont="1" applyFill="1" applyBorder="1" applyAlignment="1">
      <alignment horizontal="center" vertical="center"/>
      <protection/>
    </xf>
    <xf numFmtId="4" fontId="33" fillId="0" borderId="25" xfId="368" applyNumberFormat="1" applyFont="1" applyFill="1" applyBorder="1" applyAlignment="1">
      <alignment horizontal="center" vertical="center"/>
      <protection/>
    </xf>
    <xf numFmtId="4" fontId="33" fillId="0" borderId="24" xfId="368" applyNumberFormat="1" applyFont="1" applyFill="1" applyBorder="1" applyAlignment="1">
      <alignment horizontal="center" vertical="center"/>
      <protection/>
    </xf>
    <xf numFmtId="4" fontId="33" fillId="10" borderId="36" xfId="368" applyNumberFormat="1" applyFont="1" applyFill="1" applyBorder="1" applyAlignment="1">
      <alignment horizontal="center" vertical="center"/>
      <protection/>
    </xf>
    <xf numFmtId="0" fontId="3" fillId="0" borderId="37" xfId="368" applyFont="1" applyFill="1" applyBorder="1" applyAlignment="1">
      <alignment horizontal="center" vertical="center" wrapText="1"/>
      <protection/>
    </xf>
    <xf numFmtId="0" fontId="33" fillId="58" borderId="38" xfId="349" applyFont="1" applyFill="1" applyBorder="1" applyAlignment="1">
      <alignment horizontal="center" vertical="center" wrapText="1"/>
      <protection/>
    </xf>
    <xf numFmtId="0" fontId="33" fillId="0" borderId="27" xfId="368" applyFont="1" applyFill="1" applyBorder="1" applyAlignment="1">
      <alignment horizontal="center" vertical="center" wrapText="1"/>
      <protection/>
    </xf>
    <xf numFmtId="0" fontId="33" fillId="0" borderId="39" xfId="368" applyFont="1" applyFill="1" applyBorder="1" applyAlignment="1">
      <alignment horizontal="center" vertical="center" wrapText="1"/>
      <protection/>
    </xf>
    <xf numFmtId="0" fontId="33" fillId="10" borderId="40" xfId="368" applyFont="1" applyFill="1" applyBorder="1" applyAlignment="1">
      <alignment horizontal="center" vertical="center" wrapText="1"/>
      <protection/>
    </xf>
    <xf numFmtId="4" fontId="33" fillId="0" borderId="22" xfId="368" applyNumberFormat="1" applyFont="1" applyFill="1" applyBorder="1" applyAlignment="1">
      <alignment horizontal="center" vertical="center"/>
      <protection/>
    </xf>
    <xf numFmtId="4" fontId="33" fillId="0" borderId="26" xfId="368" applyNumberFormat="1" applyFont="1" applyFill="1" applyBorder="1" applyAlignment="1">
      <alignment horizontal="center" vertical="center"/>
      <protection/>
    </xf>
    <xf numFmtId="4" fontId="33" fillId="10" borderId="41" xfId="368" applyNumberFormat="1" applyFont="1" applyFill="1" applyBorder="1" applyAlignment="1">
      <alignment horizontal="center" vertical="center"/>
      <protection/>
    </xf>
    <xf numFmtId="191" fontId="50" fillId="58" borderId="21" xfId="0" applyNumberFormat="1" applyFont="1" applyFill="1" applyBorder="1" applyAlignment="1">
      <alignment horizontal="center" vertical="center"/>
    </xf>
    <xf numFmtId="191" fontId="50" fillId="58" borderId="25" xfId="0" applyNumberFormat="1" applyFont="1" applyFill="1" applyBorder="1" applyAlignment="1">
      <alignment horizontal="center" vertical="center"/>
    </xf>
    <xf numFmtId="191" fontId="50" fillId="58" borderId="22" xfId="0" applyNumberFormat="1" applyFont="1" applyFill="1" applyBorder="1" applyAlignment="1">
      <alignment horizontal="center" vertical="center"/>
    </xf>
    <xf numFmtId="0" fontId="36" fillId="0" borderId="42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37" xfId="0" applyFont="1" applyBorder="1" applyAlignment="1">
      <alignment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191" fontId="50" fillId="58" borderId="32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33" fillId="58" borderId="45" xfId="349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6" borderId="20" xfId="0" applyFill="1" applyBorder="1" applyAlignment="1">
      <alignment horizontal="center" vertical="center" wrapText="1"/>
    </xf>
    <xf numFmtId="0" fontId="50" fillId="59" borderId="34" xfId="0" applyFont="1" applyFill="1" applyBorder="1" applyAlignment="1">
      <alignment horizontal="center" vertical="center" wrapText="1"/>
    </xf>
    <xf numFmtId="0" fontId="0" fillId="59" borderId="44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0" fillId="60" borderId="42" xfId="0" applyFont="1" applyFill="1" applyBorder="1" applyAlignment="1">
      <alignment horizontal="center" vertical="center"/>
    </xf>
    <xf numFmtId="0" fontId="6" fillId="60" borderId="19" xfId="0" applyFont="1" applyFill="1" applyBorder="1" applyAlignment="1">
      <alignment horizontal="center" vertical="center"/>
    </xf>
    <xf numFmtId="0" fontId="6" fillId="60" borderId="48" xfId="0" applyFont="1" applyFill="1" applyBorder="1" applyAlignment="1">
      <alignment horizontal="center" vertical="center"/>
    </xf>
    <xf numFmtId="0" fontId="6" fillId="60" borderId="45" xfId="0" applyFont="1" applyFill="1" applyBorder="1" applyAlignment="1">
      <alignment horizontal="center" vertical="center"/>
    </xf>
    <xf numFmtId="0" fontId="0" fillId="57" borderId="23" xfId="0" applyFill="1" applyBorder="1" applyAlignment="1">
      <alignment horizontal="center" vertical="center" wrapText="1"/>
    </xf>
    <xf numFmtId="0" fontId="0" fillId="57" borderId="26" xfId="0" applyFill="1" applyBorder="1" applyAlignment="1">
      <alignment horizontal="center" vertical="center" wrapText="1"/>
    </xf>
    <xf numFmtId="0" fontId="0" fillId="57" borderId="21" xfId="0" applyFill="1" applyBorder="1" applyAlignment="1">
      <alignment horizontal="center" vertical="center" wrapText="1"/>
    </xf>
    <xf numFmtId="0" fontId="0" fillId="57" borderId="22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0" fillId="57" borderId="49" xfId="0" applyFill="1" applyBorder="1" applyAlignment="1">
      <alignment horizontal="center" vertical="center"/>
    </xf>
    <xf numFmtId="0" fontId="0" fillId="57" borderId="50" xfId="0" applyFill="1" applyBorder="1" applyAlignment="1">
      <alignment horizontal="center" vertical="center"/>
    </xf>
    <xf numFmtId="0" fontId="0" fillId="57" borderId="51" xfId="0" applyFill="1" applyBorder="1" applyAlignment="1">
      <alignment horizontal="center" vertical="center"/>
    </xf>
    <xf numFmtId="0" fontId="0" fillId="57" borderId="21" xfId="0" applyFill="1" applyBorder="1" applyAlignment="1">
      <alignment horizontal="center" vertical="center"/>
    </xf>
    <xf numFmtId="0" fontId="0" fillId="57" borderId="22" xfId="0" applyFill="1" applyBorder="1" applyAlignment="1">
      <alignment horizontal="center" vertical="center"/>
    </xf>
    <xf numFmtId="0" fontId="33" fillId="57" borderId="52" xfId="368" applyFont="1" applyFill="1" applyBorder="1" applyAlignment="1">
      <alignment horizontal="center" vertical="center" wrapText="1"/>
      <protection/>
    </xf>
    <xf numFmtId="0" fontId="33" fillId="57" borderId="53" xfId="368" applyFont="1" applyFill="1" applyBorder="1" applyAlignment="1">
      <alignment horizontal="center" vertical="center" wrapText="1"/>
      <protection/>
    </xf>
    <xf numFmtId="0" fontId="34" fillId="61" borderId="42" xfId="0" applyFont="1" applyFill="1" applyBorder="1" applyAlignment="1">
      <alignment horizontal="center" vertical="center"/>
    </xf>
    <xf numFmtId="0" fontId="35" fillId="61" borderId="19" xfId="0" applyFont="1" applyFill="1" applyBorder="1" applyAlignment="1">
      <alignment horizontal="center" vertical="center"/>
    </xf>
    <xf numFmtId="0" fontId="35" fillId="61" borderId="45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</cellXfs>
  <cellStyles count="4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-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-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-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-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Comma_DCR&amp;DML&amp;DCL" xfId="141"/>
    <cellStyle name="Lien hypertexte" xfId="142"/>
    <cellStyle name="Lien hypertexte visité" xfId="143"/>
    <cellStyle name="Lien hypertexte_T-REF-Euro00-M-empty" xfId="144"/>
    <cellStyle name="Normal 5" xfId="145"/>
    <cellStyle name="Normal 5 2" xfId="146"/>
    <cellStyle name="Normal 5 3" xfId="147"/>
    <cellStyle name="Normal 5 4" xfId="148"/>
    <cellStyle name="Normal 6" xfId="149"/>
    <cellStyle name="Normal 6 2" xfId="150"/>
    <cellStyle name="Normal 6 3" xfId="151"/>
    <cellStyle name="Normal 6 4" xfId="152"/>
    <cellStyle name="Normal 7" xfId="153"/>
    <cellStyle name="Normal 7 2" xfId="154"/>
    <cellStyle name="Normal 7 3" xfId="155"/>
    <cellStyle name="Normal 7 4" xfId="156"/>
    <cellStyle name="Normal_BML price list" xfId="157"/>
    <cellStyle name="Standard_Optima (3)" xfId="158"/>
    <cellStyle name="Акцент1" xfId="159"/>
    <cellStyle name="Акцент1 2" xfId="160"/>
    <cellStyle name="Акцент1 3" xfId="161"/>
    <cellStyle name="Акцент1 4" xfId="162"/>
    <cellStyle name="Акцент1 5" xfId="163"/>
    <cellStyle name="Акцент1 6" xfId="164"/>
    <cellStyle name="Акцент1 7" xfId="165"/>
    <cellStyle name="Акцент2" xfId="166"/>
    <cellStyle name="Акцент2 2" xfId="167"/>
    <cellStyle name="Акцент2 3" xfId="168"/>
    <cellStyle name="Акцент2 4" xfId="169"/>
    <cellStyle name="Акцент2 5" xfId="170"/>
    <cellStyle name="Акцент2 6" xfId="171"/>
    <cellStyle name="Акцент2 7" xfId="172"/>
    <cellStyle name="Акцент3" xfId="173"/>
    <cellStyle name="Акцент3 2" xfId="174"/>
    <cellStyle name="Акцент3 3" xfId="175"/>
    <cellStyle name="Акцент3 4" xfId="176"/>
    <cellStyle name="Акцент3 5" xfId="177"/>
    <cellStyle name="Акцент3 6" xfId="178"/>
    <cellStyle name="Акцент3 7" xfId="179"/>
    <cellStyle name="Акцент4" xfId="180"/>
    <cellStyle name="Акцент4 2" xfId="181"/>
    <cellStyle name="Акцент4 3" xfId="182"/>
    <cellStyle name="Акцент4 4" xfId="183"/>
    <cellStyle name="Акцент4 5" xfId="184"/>
    <cellStyle name="Акцент4 6" xfId="185"/>
    <cellStyle name="Акцент4 7" xfId="186"/>
    <cellStyle name="Акцент5" xfId="187"/>
    <cellStyle name="Акцент5 2" xfId="188"/>
    <cellStyle name="Акцент5 3" xfId="189"/>
    <cellStyle name="Акцент5 4" xfId="190"/>
    <cellStyle name="Акцент5 5" xfId="191"/>
    <cellStyle name="Акцент5 6" xfId="192"/>
    <cellStyle name="Акцент5 7" xfId="193"/>
    <cellStyle name="Акцент6" xfId="194"/>
    <cellStyle name="Акцент6 2" xfId="195"/>
    <cellStyle name="Акцент6 3" xfId="196"/>
    <cellStyle name="Акцент6 4" xfId="197"/>
    <cellStyle name="Акцент6 5" xfId="198"/>
    <cellStyle name="Акцент6 6" xfId="199"/>
    <cellStyle name="Акцент6 7" xfId="200"/>
    <cellStyle name="Ввод " xfId="201"/>
    <cellStyle name="Ввод  2" xfId="202"/>
    <cellStyle name="Ввод  3" xfId="203"/>
    <cellStyle name="Ввод  4" xfId="204"/>
    <cellStyle name="Ввод  5" xfId="205"/>
    <cellStyle name="Ввод  6" xfId="206"/>
    <cellStyle name="Ввод  7" xfId="207"/>
    <cellStyle name="Вывод" xfId="208"/>
    <cellStyle name="Вывод 2" xfId="209"/>
    <cellStyle name="Вывод 3" xfId="210"/>
    <cellStyle name="Вывод 4" xfId="211"/>
    <cellStyle name="Вывод 5" xfId="212"/>
    <cellStyle name="Вывод 6" xfId="213"/>
    <cellStyle name="Вывод 7" xfId="214"/>
    <cellStyle name="Вычисление" xfId="215"/>
    <cellStyle name="Вычисление 2" xfId="216"/>
    <cellStyle name="Вычисление 3" xfId="217"/>
    <cellStyle name="Вычисление 4" xfId="218"/>
    <cellStyle name="Вычисление 5" xfId="219"/>
    <cellStyle name="Вычисление 6" xfId="220"/>
    <cellStyle name="Вычисление 7" xfId="221"/>
    <cellStyle name="Hyperlink" xfId="222"/>
    <cellStyle name="Currency" xfId="223"/>
    <cellStyle name="Currency [0]" xfId="224"/>
    <cellStyle name="Заголовок 1" xfId="225"/>
    <cellStyle name="Заголовок 1 2" xfId="226"/>
    <cellStyle name="Заголовок 1 3" xfId="227"/>
    <cellStyle name="Заголовок 1 4" xfId="228"/>
    <cellStyle name="Заголовок 1 5" xfId="229"/>
    <cellStyle name="Заголовок 1 6" xfId="230"/>
    <cellStyle name="Заголовок 1 7" xfId="231"/>
    <cellStyle name="Заголовок 2" xfId="232"/>
    <cellStyle name="Заголовок 2 2" xfId="233"/>
    <cellStyle name="Заголовок 2 3" xfId="234"/>
    <cellStyle name="Заголовок 2 4" xfId="235"/>
    <cellStyle name="Заголовок 2 5" xfId="236"/>
    <cellStyle name="Заголовок 2 6" xfId="237"/>
    <cellStyle name="Заголовок 2 7" xfId="238"/>
    <cellStyle name="Заголовок 3" xfId="239"/>
    <cellStyle name="Заголовок 3 2" xfId="240"/>
    <cellStyle name="Заголовок 3 3" xfId="241"/>
    <cellStyle name="Заголовок 3 4" xfId="242"/>
    <cellStyle name="Заголовок 3 5" xfId="243"/>
    <cellStyle name="Заголовок 3 6" xfId="244"/>
    <cellStyle name="Заголовок 3 7" xfId="245"/>
    <cellStyle name="Заголовок 4" xfId="246"/>
    <cellStyle name="Заголовок 4 2" xfId="247"/>
    <cellStyle name="Заголовок 4 3" xfId="248"/>
    <cellStyle name="Заголовок 4 4" xfId="249"/>
    <cellStyle name="Заголовок 4 5" xfId="250"/>
    <cellStyle name="Заголовок 4 6" xfId="251"/>
    <cellStyle name="Заголовок 4 7" xfId="252"/>
    <cellStyle name="Итог" xfId="253"/>
    <cellStyle name="Итог 2" xfId="254"/>
    <cellStyle name="Итог 3" xfId="255"/>
    <cellStyle name="Итог 4" xfId="256"/>
    <cellStyle name="Итог 5" xfId="257"/>
    <cellStyle name="Итог 6" xfId="258"/>
    <cellStyle name="Итог 7" xfId="259"/>
    <cellStyle name="Контрольная ячейка" xfId="260"/>
    <cellStyle name="Контрольная ячейка 2" xfId="261"/>
    <cellStyle name="Контрольная ячейка 3" xfId="262"/>
    <cellStyle name="Контрольная ячейка 4" xfId="263"/>
    <cellStyle name="Контрольная ячейка 5" xfId="264"/>
    <cellStyle name="Контрольная ячейка 6" xfId="265"/>
    <cellStyle name="Контрольная ячейка 7" xfId="266"/>
    <cellStyle name="Название" xfId="267"/>
    <cellStyle name="Название 2" xfId="268"/>
    <cellStyle name="Название 3" xfId="269"/>
    <cellStyle name="Название 4" xfId="270"/>
    <cellStyle name="Название 5" xfId="271"/>
    <cellStyle name="Название 6" xfId="272"/>
    <cellStyle name="Название 7" xfId="273"/>
    <cellStyle name="Нейтральный" xfId="274"/>
    <cellStyle name="Нейтральный 2" xfId="275"/>
    <cellStyle name="Нейтральный 3" xfId="276"/>
    <cellStyle name="Нейтральный 4" xfId="277"/>
    <cellStyle name="Нейтральный 5" xfId="278"/>
    <cellStyle name="Нейтральный 6" xfId="279"/>
    <cellStyle name="Нейтральный 7" xfId="280"/>
    <cellStyle name="Обычный 10" xfId="281"/>
    <cellStyle name="Обычный 11" xfId="282"/>
    <cellStyle name="Обычный 12" xfId="283"/>
    <cellStyle name="Обычный 13" xfId="284"/>
    <cellStyle name="Обычный 14" xfId="285"/>
    <cellStyle name="Обычный 15" xfId="286"/>
    <cellStyle name="Обычный 16" xfId="287"/>
    <cellStyle name="Обычный 17" xfId="288"/>
    <cellStyle name="Обычный 18" xfId="289"/>
    <cellStyle name="Обычный 19" xfId="290"/>
    <cellStyle name="Обычный 2" xfId="291"/>
    <cellStyle name="Обычный 2 10" xfId="292"/>
    <cellStyle name="Обычный 2 11" xfId="293"/>
    <cellStyle name="Обычный 2 12" xfId="294"/>
    <cellStyle name="Обычный 2 2" xfId="295"/>
    <cellStyle name="Обычный 2 3" xfId="296"/>
    <cellStyle name="Обычный 2 4" xfId="297"/>
    <cellStyle name="Обычный 2 5" xfId="298"/>
    <cellStyle name="Обычный 2 6" xfId="299"/>
    <cellStyle name="Обычный 2 7" xfId="300"/>
    <cellStyle name="Обычный 2 8" xfId="301"/>
    <cellStyle name="Обычный 2 9" xfId="302"/>
    <cellStyle name="Обычный 20" xfId="303"/>
    <cellStyle name="Обычный 21" xfId="304"/>
    <cellStyle name="Обычный 22" xfId="305"/>
    <cellStyle name="Обычный 23" xfId="306"/>
    <cellStyle name="Обычный 24" xfId="307"/>
    <cellStyle name="Обычный 25" xfId="308"/>
    <cellStyle name="Обычный 26" xfId="309"/>
    <cellStyle name="Обычный 27" xfId="310"/>
    <cellStyle name="Обычный 28" xfId="311"/>
    <cellStyle name="Обычный 29" xfId="312"/>
    <cellStyle name="Обычный 3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4" xfId="322"/>
    <cellStyle name="Обычный 4 2" xfId="323"/>
    <cellStyle name="Обычный 4 3" xfId="324"/>
    <cellStyle name="Обычный 4 4" xfId="325"/>
    <cellStyle name="Обычный 4 5" xfId="326"/>
    <cellStyle name="Обычный 4 6" xfId="327"/>
    <cellStyle name="Обычный 4 7" xfId="328"/>
    <cellStyle name="Обычный 4 8" xfId="329"/>
    <cellStyle name="Обычный 4 9" xfId="330"/>
    <cellStyle name="Обычный 5" xfId="331"/>
    <cellStyle name="Обычный 5 2" xfId="332"/>
    <cellStyle name="Обычный 5 3" xfId="333"/>
    <cellStyle name="Обычный 5 4" xfId="334"/>
    <cellStyle name="Обычный 5 5" xfId="335"/>
    <cellStyle name="Обычный 5 6" xfId="336"/>
    <cellStyle name="Обычный 5 7" xfId="337"/>
    <cellStyle name="Обычный 5 8" xfId="338"/>
    <cellStyle name="Обычный 5 9" xfId="339"/>
    <cellStyle name="Обычный 6" xfId="340"/>
    <cellStyle name="Обычный 6 2" xfId="341"/>
    <cellStyle name="Обычный 6 3" xfId="342"/>
    <cellStyle name="Обычный 6 4" xfId="343"/>
    <cellStyle name="Обычный 6 5" xfId="344"/>
    <cellStyle name="Обычный 6 6" xfId="345"/>
    <cellStyle name="Обычный 6 7" xfId="346"/>
    <cellStyle name="Обычный 6 8" xfId="347"/>
    <cellStyle name="Обычный 6 9" xfId="348"/>
    <cellStyle name="Обычный 7" xfId="349"/>
    <cellStyle name="Обычный 7 2" xfId="350"/>
    <cellStyle name="Обычный 7 3" xfId="351"/>
    <cellStyle name="Обычный 7 4" xfId="352"/>
    <cellStyle name="Обычный 7 5" xfId="353"/>
    <cellStyle name="Обычный 7 6" xfId="354"/>
    <cellStyle name="Обычный 7 7" xfId="355"/>
    <cellStyle name="Обычный 7 8" xfId="356"/>
    <cellStyle name="Обычный 7 9" xfId="357"/>
    <cellStyle name="Обычный 8" xfId="358"/>
    <cellStyle name="Обычный 8 2" xfId="359"/>
    <cellStyle name="Обычный 8 3" xfId="360"/>
    <cellStyle name="Обычный 8 4" xfId="361"/>
    <cellStyle name="Обычный 8 5" xfId="362"/>
    <cellStyle name="Обычный 8 6" xfId="363"/>
    <cellStyle name="Обычный 8 7" xfId="364"/>
    <cellStyle name="Обычный 8 8" xfId="365"/>
    <cellStyle name="Обычный 8 9" xfId="366"/>
    <cellStyle name="Обычный 9" xfId="367"/>
    <cellStyle name="Обычный_Фильтры 2" xfId="368"/>
    <cellStyle name="Followed Hyperlink" xfId="369"/>
    <cellStyle name="Плохой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ояснение" xfId="377"/>
    <cellStyle name="Пояснение 2" xfId="378"/>
    <cellStyle name="Пояснение 3" xfId="379"/>
    <cellStyle name="Пояснение 4" xfId="380"/>
    <cellStyle name="Пояснение 5" xfId="381"/>
    <cellStyle name="Пояснение 6" xfId="382"/>
    <cellStyle name="Пояснение 7" xfId="383"/>
    <cellStyle name="Примечание" xfId="384"/>
    <cellStyle name="Примечание 2" xfId="385"/>
    <cellStyle name="Примечание 3" xfId="386"/>
    <cellStyle name="Примечание 4" xfId="387"/>
    <cellStyle name="Примечание 5" xfId="388"/>
    <cellStyle name="Примечание 6" xfId="389"/>
    <cellStyle name="Примечание 7" xfId="390"/>
    <cellStyle name="Percent" xfId="391"/>
    <cellStyle name="Процентный 2" xfId="392"/>
    <cellStyle name="Процентный 3" xfId="393"/>
    <cellStyle name="Процентный 4" xfId="394"/>
    <cellStyle name="Процентный 5" xfId="395"/>
    <cellStyle name="Процентный 6" xfId="396"/>
    <cellStyle name="Процентный 7" xfId="397"/>
    <cellStyle name="Связанная ячейка" xfId="398"/>
    <cellStyle name="Связанная ячейка 2" xfId="399"/>
    <cellStyle name="Связанная ячейка 3" xfId="400"/>
    <cellStyle name="Связанная ячейка 4" xfId="401"/>
    <cellStyle name="Связанная ячейка 5" xfId="402"/>
    <cellStyle name="Связанная ячейка 6" xfId="403"/>
    <cellStyle name="Связанная ячейка 7" xfId="404"/>
    <cellStyle name="Текст предупреждения" xfId="405"/>
    <cellStyle name="Текст предупреждения 2" xfId="406"/>
    <cellStyle name="Текст предупреждения 3" xfId="407"/>
    <cellStyle name="Текст предупреждения 4" xfId="408"/>
    <cellStyle name="Текст предупреждения 5" xfId="409"/>
    <cellStyle name="Текст предупреждения 6" xfId="410"/>
    <cellStyle name="Текст предупреждения 7" xfId="411"/>
    <cellStyle name="Comma" xfId="412"/>
    <cellStyle name="Comma [0]" xfId="413"/>
    <cellStyle name="Хороший" xfId="414"/>
    <cellStyle name="Хороший 2" xfId="415"/>
    <cellStyle name="Хороший 3" xfId="416"/>
    <cellStyle name="Хороший 4" xfId="417"/>
    <cellStyle name="Хороший 5" xfId="418"/>
    <cellStyle name="Хороший 6" xfId="419"/>
    <cellStyle name="Хороший 7" xfId="420"/>
    <cellStyle name="標準_Sheet1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38100</xdr:rowOff>
    </xdr:from>
    <xdr:to>
      <xdr:col>10</xdr:col>
      <xdr:colOff>742950</xdr:colOff>
      <xdr:row>2</xdr:row>
      <xdr:rowOff>381000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38125"/>
          <a:ext cx="1981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37</xdr:row>
      <xdr:rowOff>171450</xdr:rowOff>
    </xdr:from>
    <xdr:to>
      <xdr:col>3</xdr:col>
      <xdr:colOff>971550</xdr:colOff>
      <xdr:row>49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2153900"/>
          <a:ext cx="1476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</xdr:row>
      <xdr:rowOff>238125</xdr:rowOff>
    </xdr:from>
    <xdr:to>
      <xdr:col>2</xdr:col>
      <xdr:colOff>685800</xdr:colOff>
      <xdr:row>2</xdr:row>
      <xdr:rowOff>171450</xdr:rowOff>
    </xdr:to>
    <xdr:pic>
      <xdr:nvPicPr>
        <xdr:cNvPr id="2" name="Рисунок 4" descr="BRGrou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38150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PageLayoutView="0" workbookViewId="0" topLeftCell="A7">
      <selection activeCell="F9" sqref="F9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24.421875" style="0" customWidth="1"/>
    <col min="5" max="5" width="13.140625" style="0" customWidth="1"/>
    <col min="6" max="6" width="15.7109375" style="0" customWidth="1"/>
    <col min="7" max="7" width="9.28125" style="0" customWidth="1"/>
    <col min="10" max="10" width="10.140625" style="0" customWidth="1"/>
    <col min="11" max="11" width="12.00390625" style="0" customWidth="1"/>
    <col min="12" max="12" width="13.00390625" style="0" customWidth="1"/>
    <col min="13" max="13" width="5.28125" style="0" customWidth="1"/>
    <col min="14" max="14" width="15.28125" style="0" customWidth="1"/>
    <col min="15" max="15" width="13.8515625" style="0" customWidth="1"/>
  </cols>
  <sheetData>
    <row r="1" ht="15.75" thickBot="1"/>
    <row r="2" spans="2:14" s="1" customFormat="1" ht="36" customHeight="1">
      <c r="B2" s="112" t="s">
        <v>1</v>
      </c>
      <c r="C2" s="108"/>
      <c r="D2" s="108"/>
      <c r="E2" s="108"/>
      <c r="F2" s="4"/>
      <c r="G2" s="4"/>
      <c r="H2" s="4"/>
      <c r="I2" s="108"/>
      <c r="J2" s="108"/>
      <c r="K2" s="109"/>
      <c r="N2" s="26">
        <v>1.1</v>
      </c>
    </row>
    <row r="3" spans="2:15" s="1" customFormat="1" ht="33" customHeight="1" thickBot="1">
      <c r="B3" s="121" t="s">
        <v>55</v>
      </c>
      <c r="C3" s="122"/>
      <c r="D3" s="122"/>
      <c r="E3" s="122"/>
      <c r="F3" s="122"/>
      <c r="G3" s="41"/>
      <c r="H3" s="41"/>
      <c r="I3" s="110"/>
      <c r="J3" s="110"/>
      <c r="K3" s="111"/>
      <c r="N3" s="5"/>
      <c r="O3" s="5"/>
    </row>
    <row r="4" spans="1:15" s="1" customFormat="1" ht="21.75" customHeight="1" thickBot="1">
      <c r="A4" s="2"/>
      <c r="B4" s="113" t="s">
        <v>27</v>
      </c>
      <c r="C4" s="114"/>
      <c r="D4" s="114"/>
      <c r="E4" s="114"/>
      <c r="F4" s="114"/>
      <c r="G4" s="114"/>
      <c r="H4" s="114"/>
      <c r="I4" s="114"/>
      <c r="J4" s="115"/>
      <c r="K4" s="116"/>
      <c r="N4" s="5"/>
      <c r="O4" s="5"/>
    </row>
    <row r="5" spans="2:15" ht="23.25" customHeight="1" thickBot="1">
      <c r="B5" s="117" t="s">
        <v>0</v>
      </c>
      <c r="C5" s="119" t="s">
        <v>8</v>
      </c>
      <c r="D5" s="119" t="s">
        <v>28</v>
      </c>
      <c r="E5" s="119" t="s">
        <v>2</v>
      </c>
      <c r="F5" s="119" t="s">
        <v>3</v>
      </c>
      <c r="G5" s="123" t="s">
        <v>9</v>
      </c>
      <c r="H5" s="124"/>
      <c r="I5" s="125"/>
      <c r="J5" s="126" t="s">
        <v>4</v>
      </c>
      <c r="K5" s="128" t="s">
        <v>40</v>
      </c>
      <c r="L5" s="106" t="s">
        <v>39</v>
      </c>
      <c r="N5" s="104" t="s">
        <v>38</v>
      </c>
      <c r="O5" s="105" t="s">
        <v>41</v>
      </c>
    </row>
    <row r="6" spans="2:15" ht="23.25" customHeight="1" thickBot="1">
      <c r="B6" s="118"/>
      <c r="C6" s="120"/>
      <c r="D6" s="120"/>
      <c r="E6" s="120"/>
      <c r="F6" s="120"/>
      <c r="G6" s="29" t="s">
        <v>5</v>
      </c>
      <c r="H6" s="29" t="s">
        <v>6</v>
      </c>
      <c r="I6" s="29" t="s">
        <v>7</v>
      </c>
      <c r="J6" s="127"/>
      <c r="K6" s="129"/>
      <c r="L6" s="107"/>
      <c r="N6" s="104"/>
      <c r="O6" s="105"/>
    </row>
    <row r="7" spans="2:15" ht="21.75" customHeight="1">
      <c r="B7" s="11" t="s">
        <v>34</v>
      </c>
      <c r="C7" s="27" t="s">
        <v>10</v>
      </c>
      <c r="D7" s="24">
        <v>1.188</v>
      </c>
      <c r="E7" s="10">
        <v>765</v>
      </c>
      <c r="F7" s="10">
        <v>2.27</v>
      </c>
      <c r="G7" s="20">
        <v>400</v>
      </c>
      <c r="H7" s="20">
        <v>110</v>
      </c>
      <c r="I7" s="20">
        <v>270</v>
      </c>
      <c r="J7" s="27"/>
      <c r="K7" s="30">
        <f>N7*1.4</f>
        <v>41.901999999999994</v>
      </c>
      <c r="L7" s="12">
        <f>PRODUCT(K7,$N$2)</f>
        <v>46.0922</v>
      </c>
      <c r="N7" s="6">
        <v>29.93</v>
      </c>
      <c r="O7" s="7">
        <f>N7*1.4</f>
        <v>41.901999999999994</v>
      </c>
    </row>
    <row r="8" spans="2:15" ht="21.75" customHeight="1">
      <c r="B8" s="13" t="s">
        <v>35</v>
      </c>
      <c r="C8" s="14" t="s">
        <v>10</v>
      </c>
      <c r="D8" s="25">
        <v>1.37</v>
      </c>
      <c r="E8" s="15">
        <v>871</v>
      </c>
      <c r="F8" s="15">
        <v>3.48</v>
      </c>
      <c r="G8" s="21">
        <v>410</v>
      </c>
      <c r="H8" s="21">
        <v>110</v>
      </c>
      <c r="I8" s="21">
        <v>310</v>
      </c>
      <c r="J8" s="14"/>
      <c r="K8" s="31">
        <f aca="true" t="shared" si="0" ref="K8:K16">N8*1.4</f>
        <v>47.782000000000004</v>
      </c>
      <c r="L8" s="16">
        <f aca="true" t="shared" si="1" ref="L8:L16">PRODUCT(K8,$N$2)</f>
        <v>52.56020000000001</v>
      </c>
      <c r="N8" s="6">
        <v>34.13</v>
      </c>
      <c r="O8" s="7">
        <f aca="true" t="shared" si="2" ref="O8:O16">N8*1.4</f>
        <v>47.782000000000004</v>
      </c>
    </row>
    <row r="9" spans="2:15" ht="21.75" customHeight="1">
      <c r="B9" s="13" t="s">
        <v>36</v>
      </c>
      <c r="C9" s="14" t="s">
        <v>10</v>
      </c>
      <c r="D9" s="25">
        <v>1.678</v>
      </c>
      <c r="E9" s="15">
        <v>585</v>
      </c>
      <c r="F9" s="15">
        <v>4.55</v>
      </c>
      <c r="G9" s="21">
        <v>405</v>
      </c>
      <c r="H9" s="21">
        <v>165</v>
      </c>
      <c r="I9" s="21">
        <v>270</v>
      </c>
      <c r="J9" s="14"/>
      <c r="K9" s="31">
        <f t="shared" si="0"/>
        <v>60.242</v>
      </c>
      <c r="L9" s="16">
        <f t="shared" si="1"/>
        <v>66.2662</v>
      </c>
      <c r="N9" s="6">
        <v>43.03</v>
      </c>
      <c r="O9" s="7">
        <f t="shared" si="2"/>
        <v>60.242</v>
      </c>
    </row>
    <row r="10" spans="2:15" ht="21.75" customHeight="1">
      <c r="B10" s="13" t="s">
        <v>50</v>
      </c>
      <c r="C10" s="14" t="s">
        <v>37</v>
      </c>
      <c r="D10" s="25">
        <v>2.059</v>
      </c>
      <c r="E10" s="15">
        <v>952</v>
      </c>
      <c r="F10" s="15">
        <v>4.39</v>
      </c>
      <c r="G10" s="21">
        <v>435</v>
      </c>
      <c r="H10" s="21">
        <v>177</v>
      </c>
      <c r="I10" s="21">
        <v>345</v>
      </c>
      <c r="J10" s="14"/>
      <c r="K10" s="31">
        <f t="shared" si="0"/>
        <v>78.75</v>
      </c>
      <c r="L10" s="16">
        <f t="shared" si="1"/>
        <v>86.625</v>
      </c>
      <c r="N10" s="6">
        <v>56.25</v>
      </c>
      <c r="O10" s="7">
        <f t="shared" si="2"/>
        <v>78.75</v>
      </c>
    </row>
    <row r="11" spans="2:15" ht="21.75" customHeight="1">
      <c r="B11" s="13" t="s">
        <v>29</v>
      </c>
      <c r="C11" s="14" t="s">
        <v>30</v>
      </c>
      <c r="D11" s="15">
        <v>6.34</v>
      </c>
      <c r="E11" s="15">
        <v>2371</v>
      </c>
      <c r="F11" s="15">
        <v>11.42</v>
      </c>
      <c r="G11" s="21">
        <v>595</v>
      </c>
      <c r="H11" s="21">
        <v>170</v>
      </c>
      <c r="I11" s="21">
        <v>470</v>
      </c>
      <c r="J11" s="14">
        <v>15</v>
      </c>
      <c r="K11" s="31">
        <f t="shared" si="0"/>
        <v>174.36999999999998</v>
      </c>
      <c r="L11" s="16">
        <f t="shared" si="1"/>
        <v>191.807</v>
      </c>
      <c r="N11" s="6">
        <v>124.55</v>
      </c>
      <c r="O11" s="7">
        <f t="shared" si="2"/>
        <v>174.36999999999998</v>
      </c>
    </row>
    <row r="12" spans="2:15" ht="21.75" customHeight="1">
      <c r="B12" s="13" t="s">
        <v>31</v>
      </c>
      <c r="C12" s="14" t="s">
        <v>32</v>
      </c>
      <c r="D12" s="15">
        <v>8.82</v>
      </c>
      <c r="E12" s="15">
        <v>3530</v>
      </c>
      <c r="F12" s="15">
        <v>14.94</v>
      </c>
      <c r="G12" s="21">
        <v>595</v>
      </c>
      <c r="H12" s="21">
        <v>180</v>
      </c>
      <c r="I12" s="21">
        <v>570</v>
      </c>
      <c r="J12" s="14">
        <v>18</v>
      </c>
      <c r="K12" s="31">
        <f t="shared" si="0"/>
        <v>213.794</v>
      </c>
      <c r="L12" s="16">
        <f t="shared" si="1"/>
        <v>235.17340000000004</v>
      </c>
      <c r="N12" s="6">
        <v>152.71</v>
      </c>
      <c r="O12" s="7">
        <f t="shared" si="2"/>
        <v>213.794</v>
      </c>
    </row>
    <row r="13" spans="2:15" ht="21.75" customHeight="1">
      <c r="B13" s="13" t="s">
        <v>45</v>
      </c>
      <c r="C13" s="14" t="s">
        <v>44</v>
      </c>
      <c r="D13" s="15">
        <v>12.81</v>
      </c>
      <c r="E13" s="15">
        <v>3290</v>
      </c>
      <c r="F13" s="15">
        <v>23.8</v>
      </c>
      <c r="G13" s="21">
        <v>655</v>
      </c>
      <c r="H13" s="21">
        <v>250</v>
      </c>
      <c r="I13" s="21">
        <v>570</v>
      </c>
      <c r="J13" s="14">
        <v>24</v>
      </c>
      <c r="K13" s="31">
        <f>N13*1.4</f>
        <v>304.416</v>
      </c>
      <c r="L13" s="16">
        <f>PRODUCT(K13,$N$2)</f>
        <v>334.85760000000005</v>
      </c>
      <c r="N13" s="6">
        <v>217.44</v>
      </c>
      <c r="O13" s="7">
        <f>N13*1.4</f>
        <v>304.416</v>
      </c>
    </row>
    <row r="14" spans="2:15" ht="21.75" customHeight="1">
      <c r="B14" s="13" t="s">
        <v>46</v>
      </c>
      <c r="C14" s="14" t="s">
        <v>44</v>
      </c>
      <c r="D14" s="15">
        <v>16.38</v>
      </c>
      <c r="E14" s="15">
        <v>5043</v>
      </c>
      <c r="F14" s="15">
        <v>33</v>
      </c>
      <c r="G14" s="21">
        <v>800</v>
      </c>
      <c r="H14" s="21">
        <v>250</v>
      </c>
      <c r="I14" s="21">
        <v>620</v>
      </c>
      <c r="J14" s="14">
        <v>32</v>
      </c>
      <c r="K14" s="31">
        <f>N14*1.4</f>
        <v>406.588</v>
      </c>
      <c r="L14" s="16">
        <f>PRODUCT(K14,$N$2)</f>
        <v>447.24680000000006</v>
      </c>
      <c r="N14" s="6">
        <v>290.42</v>
      </c>
      <c r="O14" s="7">
        <f>N14*1.4</f>
        <v>406.588</v>
      </c>
    </row>
    <row r="15" spans="2:15" ht="21.75" customHeight="1">
      <c r="B15" s="36" t="s">
        <v>33</v>
      </c>
      <c r="C15" s="37" t="s">
        <v>49</v>
      </c>
      <c r="D15" s="35">
        <v>18.96</v>
      </c>
      <c r="E15" s="35">
        <v>5834</v>
      </c>
      <c r="F15" s="35">
        <v>37.9</v>
      </c>
      <c r="G15" s="38">
        <v>1005</v>
      </c>
      <c r="H15" s="38">
        <v>200</v>
      </c>
      <c r="I15" s="38">
        <v>570</v>
      </c>
      <c r="J15" s="37">
        <v>38</v>
      </c>
      <c r="K15" s="34">
        <f>N15*1.4</f>
        <v>519.526</v>
      </c>
      <c r="L15" s="33">
        <f>PRODUCT(K15,$N$2)</f>
        <v>571.4786</v>
      </c>
      <c r="N15" s="6">
        <v>371.09</v>
      </c>
      <c r="O15" s="7">
        <f>N15*1.4</f>
        <v>519.526</v>
      </c>
    </row>
    <row r="16" spans="2:15" ht="21.75" customHeight="1" thickBot="1">
      <c r="B16" s="17" t="s">
        <v>51</v>
      </c>
      <c r="C16" s="28" t="s">
        <v>52</v>
      </c>
      <c r="D16" s="18">
        <v>25.43</v>
      </c>
      <c r="E16" s="18">
        <v>8114</v>
      </c>
      <c r="F16" s="18">
        <v>47.6</v>
      </c>
      <c r="G16" s="22">
        <v>1210</v>
      </c>
      <c r="H16" s="22">
        <v>250</v>
      </c>
      <c r="I16" s="22">
        <v>570</v>
      </c>
      <c r="J16" s="28">
        <v>45</v>
      </c>
      <c r="K16" s="32">
        <f t="shared" si="0"/>
        <v>568.862</v>
      </c>
      <c r="L16" s="19">
        <f t="shared" si="1"/>
        <v>625.7482</v>
      </c>
      <c r="N16" s="6">
        <v>406.33</v>
      </c>
      <c r="O16" s="7">
        <f t="shared" si="2"/>
        <v>568.862</v>
      </c>
    </row>
    <row r="17" spans="14:15" ht="15">
      <c r="N17" s="5"/>
      <c r="O17" s="5"/>
    </row>
    <row r="18" spans="14:15" ht="15">
      <c r="N18" s="5"/>
      <c r="O18" s="5"/>
    </row>
    <row r="19" spans="14:15" ht="15">
      <c r="N19" s="5"/>
      <c r="O19" s="5"/>
    </row>
  </sheetData>
  <sheetProtection/>
  <mergeCells count="15">
    <mergeCell ref="E5:E6"/>
    <mergeCell ref="F5:F6"/>
    <mergeCell ref="G5:I5"/>
    <mergeCell ref="J5:J6"/>
    <mergeCell ref="K5:K6"/>
    <mergeCell ref="N5:N6"/>
    <mergeCell ref="O5:O6"/>
    <mergeCell ref="L5:L6"/>
    <mergeCell ref="I2:K3"/>
    <mergeCell ref="B2:E2"/>
    <mergeCell ref="B4:K4"/>
    <mergeCell ref="B5:B6"/>
    <mergeCell ref="C5:C6"/>
    <mergeCell ref="D5:D6"/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84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7109375" style="0" customWidth="1"/>
    <col min="2" max="2" width="23.7109375" style="0" customWidth="1"/>
    <col min="3" max="3" width="18.57421875" style="0" customWidth="1"/>
    <col min="4" max="4" width="15.421875" style="0" customWidth="1"/>
    <col min="5" max="5" width="11.00390625" style="0" customWidth="1"/>
    <col min="6" max="6" width="13.140625" style="0" customWidth="1"/>
    <col min="7" max="7" width="10.57421875" style="0" customWidth="1"/>
    <col min="8" max="8" width="10.140625" style="0" customWidth="1"/>
    <col min="9" max="9" width="11.57421875" style="0" customWidth="1"/>
    <col min="10" max="10" width="10.421875" style="0" customWidth="1"/>
    <col min="11" max="11" width="14.00390625" style="0" customWidth="1"/>
    <col min="12" max="12" width="13.421875" style="0" customWidth="1"/>
  </cols>
  <sheetData>
    <row r="1" ht="15.75" thickBot="1"/>
    <row r="2" spans="2:17" ht="33.75" customHeight="1">
      <c r="B2" s="81"/>
      <c r="C2" s="82"/>
      <c r="D2" s="133" t="s">
        <v>86</v>
      </c>
      <c r="E2" s="133"/>
      <c r="F2" s="133"/>
      <c r="G2" s="133"/>
      <c r="H2" s="133"/>
      <c r="I2" s="134"/>
      <c r="J2" s="85"/>
      <c r="K2" s="58" t="s">
        <v>65</v>
      </c>
      <c r="L2" s="59">
        <v>30.5</v>
      </c>
      <c r="N2" s="26"/>
      <c r="O2" s="26"/>
      <c r="P2" s="26"/>
      <c r="Q2" s="26"/>
    </row>
    <row r="3" spans="2:12" ht="31.5" customHeight="1" thickBot="1">
      <c r="B3" s="83"/>
      <c r="C3" s="84"/>
      <c r="D3" s="135"/>
      <c r="E3" s="135"/>
      <c r="F3" s="135"/>
      <c r="G3" s="135"/>
      <c r="H3" s="135"/>
      <c r="I3" s="136"/>
      <c r="J3" s="85"/>
      <c r="K3" s="58" t="s">
        <v>66</v>
      </c>
      <c r="L3" s="59">
        <v>0</v>
      </c>
    </row>
    <row r="4" spans="1:12" s="1" customFormat="1" ht="28.5" customHeight="1" thickBot="1">
      <c r="A4" s="2"/>
      <c r="B4" s="130" t="s">
        <v>87</v>
      </c>
      <c r="C4" s="131"/>
      <c r="D4" s="131"/>
      <c r="E4" s="131"/>
      <c r="F4" s="131"/>
      <c r="G4" s="131"/>
      <c r="H4" s="131"/>
      <c r="I4" s="132"/>
      <c r="J4"/>
      <c r="K4"/>
      <c r="L4"/>
    </row>
    <row r="5" spans="2:12" ht="48" customHeight="1" thickBot="1">
      <c r="B5" s="63" t="s">
        <v>0</v>
      </c>
      <c r="C5" s="63" t="s">
        <v>91</v>
      </c>
      <c r="D5" s="63" t="s">
        <v>2</v>
      </c>
      <c r="E5" s="57" t="s">
        <v>11</v>
      </c>
      <c r="F5" s="63" t="s">
        <v>13</v>
      </c>
      <c r="G5" s="63" t="s">
        <v>12</v>
      </c>
      <c r="H5" s="57" t="s">
        <v>14</v>
      </c>
      <c r="I5" s="71" t="s">
        <v>73</v>
      </c>
      <c r="J5" s="72" t="s">
        <v>67</v>
      </c>
      <c r="K5" s="73" t="s">
        <v>68</v>
      </c>
      <c r="L5" s="74" t="s">
        <v>69</v>
      </c>
    </row>
    <row r="6" spans="2:12" ht="21.75" customHeight="1">
      <c r="B6" s="42" t="s">
        <v>63</v>
      </c>
      <c r="C6" s="48">
        <v>200</v>
      </c>
      <c r="D6" s="49">
        <v>530</v>
      </c>
      <c r="E6" s="48">
        <v>40</v>
      </c>
      <c r="F6" s="10" t="s">
        <v>15</v>
      </c>
      <c r="G6" s="27">
        <v>0.21</v>
      </c>
      <c r="H6" s="20">
        <v>1400</v>
      </c>
      <c r="I6" s="78">
        <v>33.16</v>
      </c>
      <c r="J6" s="64">
        <f aca="true" t="shared" si="0" ref="J6:J14">I6*$L$2</f>
        <v>1011.3799999999999</v>
      </c>
      <c r="K6" s="65">
        <f aca="true" t="shared" si="1" ref="K6:K14">I6*(1-$L$3/100)</f>
        <v>33.16</v>
      </c>
      <c r="L6" s="66">
        <f aca="true" t="shared" si="2" ref="L6:L14">J6*(1-$L$3/100)</f>
        <v>1011.3799999999999</v>
      </c>
    </row>
    <row r="7" spans="2:12" ht="21.75" customHeight="1">
      <c r="B7" s="44" t="s">
        <v>16</v>
      </c>
      <c r="C7" s="45">
        <v>250</v>
      </c>
      <c r="D7" s="46">
        <v>730</v>
      </c>
      <c r="E7" s="45">
        <v>50</v>
      </c>
      <c r="F7" s="46" t="s">
        <v>15</v>
      </c>
      <c r="G7" s="45">
        <v>0.23</v>
      </c>
      <c r="H7" s="47">
        <v>1380</v>
      </c>
      <c r="I7" s="79">
        <v>34.62</v>
      </c>
      <c r="J7" s="67">
        <f t="shared" si="0"/>
        <v>1055.9099999999999</v>
      </c>
      <c r="K7" s="68">
        <f t="shared" si="1"/>
        <v>34.62</v>
      </c>
      <c r="L7" s="69">
        <f t="shared" si="2"/>
        <v>1055.9099999999999</v>
      </c>
    </row>
    <row r="8" spans="2:12" ht="21.75" customHeight="1">
      <c r="B8" s="13" t="s">
        <v>17</v>
      </c>
      <c r="C8" s="14">
        <v>300</v>
      </c>
      <c r="D8" s="15">
        <v>1664</v>
      </c>
      <c r="E8" s="14">
        <v>85</v>
      </c>
      <c r="F8" s="15" t="s">
        <v>15</v>
      </c>
      <c r="G8" s="14">
        <v>0.42</v>
      </c>
      <c r="H8" s="21">
        <v>1350</v>
      </c>
      <c r="I8" s="79">
        <v>45.52</v>
      </c>
      <c r="J8" s="67">
        <f>I8*$L$2</f>
        <v>1388.3600000000001</v>
      </c>
      <c r="K8" s="68">
        <f t="shared" si="1"/>
        <v>45.52</v>
      </c>
      <c r="L8" s="69">
        <f t="shared" si="2"/>
        <v>1388.3600000000001</v>
      </c>
    </row>
    <row r="9" spans="2:12" ht="21.75" customHeight="1">
      <c r="B9" s="13" t="s">
        <v>70</v>
      </c>
      <c r="C9" s="14">
        <v>315</v>
      </c>
      <c r="D9" s="15">
        <v>1537</v>
      </c>
      <c r="E9" s="14">
        <v>85</v>
      </c>
      <c r="F9" s="15" t="s">
        <v>15</v>
      </c>
      <c r="G9" s="14">
        <v>0.45</v>
      </c>
      <c r="H9" s="21">
        <v>1350</v>
      </c>
      <c r="I9" s="79">
        <v>43.72</v>
      </c>
      <c r="J9" s="67">
        <f t="shared" si="0"/>
        <v>1333.46</v>
      </c>
      <c r="K9" s="68">
        <f t="shared" si="1"/>
        <v>43.72</v>
      </c>
      <c r="L9" s="69">
        <f>J9*(1-$L$3/100)</f>
        <v>1333.46</v>
      </c>
    </row>
    <row r="10" spans="2:12" ht="21.75" customHeight="1">
      <c r="B10" s="13" t="s">
        <v>18</v>
      </c>
      <c r="C10" s="14">
        <v>350</v>
      </c>
      <c r="D10" s="15">
        <v>2270</v>
      </c>
      <c r="E10" s="14">
        <v>140</v>
      </c>
      <c r="F10" s="15" t="s">
        <v>15</v>
      </c>
      <c r="G10" s="14">
        <v>0.65</v>
      </c>
      <c r="H10" s="21">
        <v>1380</v>
      </c>
      <c r="I10" s="79">
        <v>51.03</v>
      </c>
      <c r="J10" s="67">
        <f t="shared" si="0"/>
        <v>1556.415</v>
      </c>
      <c r="K10" s="68">
        <f t="shared" si="1"/>
        <v>51.03</v>
      </c>
      <c r="L10" s="69">
        <f t="shared" si="2"/>
        <v>1556.415</v>
      </c>
    </row>
    <row r="11" spans="2:12" ht="21.75" customHeight="1">
      <c r="B11" s="13" t="s">
        <v>19</v>
      </c>
      <c r="C11" s="14">
        <v>400</v>
      </c>
      <c r="D11" s="15">
        <v>3541</v>
      </c>
      <c r="E11" s="14">
        <v>180</v>
      </c>
      <c r="F11" s="15" t="s">
        <v>15</v>
      </c>
      <c r="G11" s="14">
        <v>0.82</v>
      </c>
      <c r="H11" s="21">
        <v>1380</v>
      </c>
      <c r="I11" s="79">
        <v>55.03</v>
      </c>
      <c r="J11" s="67">
        <f t="shared" si="0"/>
        <v>1678.415</v>
      </c>
      <c r="K11" s="68">
        <f t="shared" si="1"/>
        <v>55.03</v>
      </c>
      <c r="L11" s="69">
        <f t="shared" si="2"/>
        <v>1678.415</v>
      </c>
    </row>
    <row r="12" spans="2:12" ht="21.75" customHeight="1">
      <c r="B12" s="36" t="s">
        <v>20</v>
      </c>
      <c r="C12" s="37">
        <v>450</v>
      </c>
      <c r="D12" s="35">
        <v>4620</v>
      </c>
      <c r="E12" s="37">
        <v>250</v>
      </c>
      <c r="F12" s="35" t="s">
        <v>15</v>
      </c>
      <c r="G12" s="37">
        <v>1.2</v>
      </c>
      <c r="H12" s="38">
        <v>1350</v>
      </c>
      <c r="I12" s="79">
        <v>69.72</v>
      </c>
      <c r="J12" s="67">
        <f t="shared" si="0"/>
        <v>2126.46</v>
      </c>
      <c r="K12" s="68">
        <f t="shared" si="1"/>
        <v>69.72</v>
      </c>
      <c r="L12" s="69">
        <f t="shared" si="2"/>
        <v>2126.46</v>
      </c>
    </row>
    <row r="13" spans="2:12" ht="21.75" customHeight="1">
      <c r="B13" s="39" t="s">
        <v>42</v>
      </c>
      <c r="C13" s="14">
        <v>500</v>
      </c>
      <c r="D13" s="15">
        <v>6420</v>
      </c>
      <c r="E13" s="14">
        <v>420</v>
      </c>
      <c r="F13" s="15" t="s">
        <v>15</v>
      </c>
      <c r="G13" s="14">
        <v>1.95</v>
      </c>
      <c r="H13" s="21">
        <v>1300</v>
      </c>
      <c r="I13" s="79">
        <v>82.16</v>
      </c>
      <c r="J13" s="67">
        <f t="shared" si="0"/>
        <v>2505.88</v>
      </c>
      <c r="K13" s="68">
        <f t="shared" si="1"/>
        <v>82.16</v>
      </c>
      <c r="L13" s="69">
        <f t="shared" si="2"/>
        <v>2505.88</v>
      </c>
    </row>
    <row r="14" spans="2:12" ht="21.75" customHeight="1" thickBot="1">
      <c r="B14" s="86" t="s">
        <v>47</v>
      </c>
      <c r="C14" s="28">
        <v>630</v>
      </c>
      <c r="D14" s="18">
        <v>10860</v>
      </c>
      <c r="E14" s="28">
        <v>750</v>
      </c>
      <c r="F14" s="18" t="s">
        <v>15</v>
      </c>
      <c r="G14" s="28">
        <v>3.5</v>
      </c>
      <c r="H14" s="22">
        <v>1360</v>
      </c>
      <c r="I14" s="80">
        <v>125.55</v>
      </c>
      <c r="J14" s="67">
        <f t="shared" si="0"/>
        <v>3829.275</v>
      </c>
      <c r="K14" s="68">
        <f t="shared" si="1"/>
        <v>125.55</v>
      </c>
      <c r="L14" s="69">
        <f t="shared" si="2"/>
        <v>3829.275</v>
      </c>
    </row>
    <row r="15" spans="7:12" ht="18.75" customHeight="1" thickBot="1">
      <c r="G15" s="3"/>
      <c r="H15" s="43"/>
      <c r="I15" s="3"/>
      <c r="J15" s="60"/>
      <c r="K15" s="60"/>
      <c r="L15" s="60"/>
    </row>
    <row r="16" spans="1:12" s="1" customFormat="1" ht="28.5" customHeight="1" thickBot="1">
      <c r="A16" s="2"/>
      <c r="B16" s="130" t="s">
        <v>88</v>
      </c>
      <c r="C16" s="131"/>
      <c r="D16" s="131"/>
      <c r="E16" s="131"/>
      <c r="F16" s="131"/>
      <c r="G16" s="131"/>
      <c r="H16" s="131"/>
      <c r="I16" s="132"/>
      <c r="J16"/>
      <c r="K16"/>
      <c r="L16"/>
    </row>
    <row r="17" spans="2:12" ht="48" customHeight="1" thickBot="1">
      <c r="B17" s="98" t="s">
        <v>0</v>
      </c>
      <c r="C17" s="98" t="s">
        <v>91</v>
      </c>
      <c r="D17" s="98" t="s">
        <v>2</v>
      </c>
      <c r="E17" s="98" t="s">
        <v>11</v>
      </c>
      <c r="F17" s="98" t="s">
        <v>13</v>
      </c>
      <c r="G17" s="98" t="s">
        <v>12</v>
      </c>
      <c r="H17" s="98" t="s">
        <v>14</v>
      </c>
      <c r="I17" s="99" t="s">
        <v>73</v>
      </c>
      <c r="J17" s="72" t="s">
        <v>67</v>
      </c>
      <c r="K17" s="73" t="s">
        <v>68</v>
      </c>
      <c r="L17" s="74" t="s">
        <v>69</v>
      </c>
    </row>
    <row r="18" spans="2:12" ht="21.75" customHeight="1">
      <c r="B18" s="93" t="s">
        <v>72</v>
      </c>
      <c r="C18" s="94">
        <v>250</v>
      </c>
      <c r="D18" s="95">
        <v>730</v>
      </c>
      <c r="E18" s="94">
        <v>50</v>
      </c>
      <c r="F18" s="95" t="s">
        <v>15</v>
      </c>
      <c r="G18" s="94">
        <v>0.23</v>
      </c>
      <c r="H18" s="96">
        <v>1380</v>
      </c>
      <c r="I18" s="97">
        <v>33.48</v>
      </c>
      <c r="J18" s="67">
        <f aca="true" t="shared" si="3" ref="J18:J24">I18*$L$2</f>
        <v>1021.1399999999999</v>
      </c>
      <c r="K18" s="68">
        <f aca="true" t="shared" si="4" ref="K18:K24">I18*(1-$L$3/100)</f>
        <v>33.48</v>
      </c>
      <c r="L18" s="69">
        <f aca="true" t="shared" si="5" ref="L18:L24">J18*(1-$L$3/100)</f>
        <v>1021.1399999999999</v>
      </c>
    </row>
    <row r="19" spans="2:12" ht="21.75" customHeight="1">
      <c r="B19" s="39" t="s">
        <v>56</v>
      </c>
      <c r="C19" s="53">
        <v>300</v>
      </c>
      <c r="D19" s="54">
        <v>1664</v>
      </c>
      <c r="E19" s="53">
        <v>85</v>
      </c>
      <c r="F19" s="54" t="s">
        <v>15</v>
      </c>
      <c r="G19" s="53">
        <v>0.42</v>
      </c>
      <c r="H19" s="55">
        <v>1350</v>
      </c>
      <c r="I19" s="79">
        <v>37.17</v>
      </c>
      <c r="J19" s="67">
        <f t="shared" si="3"/>
        <v>1133.685</v>
      </c>
      <c r="K19" s="68">
        <f t="shared" si="4"/>
        <v>37.17</v>
      </c>
      <c r="L19" s="69">
        <f t="shared" si="5"/>
        <v>1133.685</v>
      </c>
    </row>
    <row r="20" spans="2:12" ht="21.75" customHeight="1">
      <c r="B20" s="39" t="s">
        <v>71</v>
      </c>
      <c r="C20" s="53">
        <v>315</v>
      </c>
      <c r="D20" s="54">
        <v>1537</v>
      </c>
      <c r="E20" s="53">
        <v>85</v>
      </c>
      <c r="F20" s="54" t="s">
        <v>15</v>
      </c>
      <c r="G20" s="53">
        <v>0.45</v>
      </c>
      <c r="H20" s="55">
        <v>1350</v>
      </c>
      <c r="I20" s="79">
        <v>43.72</v>
      </c>
      <c r="J20" s="67">
        <f t="shared" si="3"/>
        <v>1333.46</v>
      </c>
      <c r="K20" s="68">
        <f t="shared" si="4"/>
        <v>43.72</v>
      </c>
      <c r="L20" s="69">
        <f t="shared" si="5"/>
        <v>1333.46</v>
      </c>
    </row>
    <row r="21" spans="2:12" ht="21.75" customHeight="1">
      <c r="B21" s="39" t="s">
        <v>57</v>
      </c>
      <c r="C21" s="53">
        <v>350</v>
      </c>
      <c r="D21" s="54">
        <v>2270</v>
      </c>
      <c r="E21" s="53">
        <v>140</v>
      </c>
      <c r="F21" s="54" t="s">
        <v>15</v>
      </c>
      <c r="G21" s="53">
        <v>0.65</v>
      </c>
      <c r="H21" s="55">
        <v>1380</v>
      </c>
      <c r="I21" s="79">
        <v>51.03</v>
      </c>
      <c r="J21" s="67">
        <f t="shared" si="3"/>
        <v>1556.415</v>
      </c>
      <c r="K21" s="68">
        <f t="shared" si="4"/>
        <v>51.03</v>
      </c>
      <c r="L21" s="69">
        <f t="shared" si="5"/>
        <v>1556.415</v>
      </c>
    </row>
    <row r="22" spans="2:12" ht="21.75" customHeight="1">
      <c r="B22" s="39" t="s">
        <v>58</v>
      </c>
      <c r="C22" s="53">
        <v>400</v>
      </c>
      <c r="D22" s="54">
        <v>3541</v>
      </c>
      <c r="E22" s="53">
        <v>180</v>
      </c>
      <c r="F22" s="54" t="s">
        <v>15</v>
      </c>
      <c r="G22" s="53">
        <v>0.82</v>
      </c>
      <c r="H22" s="55">
        <v>1380</v>
      </c>
      <c r="I22" s="79">
        <v>62.2</v>
      </c>
      <c r="J22" s="67">
        <f t="shared" si="3"/>
        <v>1897.1000000000001</v>
      </c>
      <c r="K22" s="68">
        <f t="shared" si="4"/>
        <v>62.2</v>
      </c>
      <c r="L22" s="69">
        <f t="shared" si="5"/>
        <v>1897.1000000000001</v>
      </c>
    </row>
    <row r="23" spans="2:12" ht="21.75" customHeight="1">
      <c r="B23" s="40" t="s">
        <v>60</v>
      </c>
      <c r="C23" s="50">
        <v>450</v>
      </c>
      <c r="D23" s="51">
        <v>4620</v>
      </c>
      <c r="E23" s="50">
        <v>250</v>
      </c>
      <c r="F23" s="51" t="s">
        <v>15</v>
      </c>
      <c r="G23" s="50">
        <v>1.2</v>
      </c>
      <c r="H23" s="52">
        <v>1350</v>
      </c>
      <c r="I23" s="79">
        <v>72.57</v>
      </c>
      <c r="J23" s="67">
        <f t="shared" si="3"/>
        <v>2213.3849999999998</v>
      </c>
      <c r="K23" s="68">
        <f t="shared" si="4"/>
        <v>72.57</v>
      </c>
      <c r="L23" s="69">
        <f t="shared" si="5"/>
        <v>2213.3849999999998</v>
      </c>
    </row>
    <row r="24" spans="2:12" ht="21.75" customHeight="1" thickBot="1">
      <c r="B24" s="86" t="s">
        <v>59</v>
      </c>
      <c r="C24" s="87">
        <v>500</v>
      </c>
      <c r="D24" s="88">
        <v>6420</v>
      </c>
      <c r="E24" s="87">
        <v>420</v>
      </c>
      <c r="F24" s="88" t="s">
        <v>15</v>
      </c>
      <c r="G24" s="87">
        <v>1.95</v>
      </c>
      <c r="H24" s="89">
        <v>1300</v>
      </c>
      <c r="I24" s="80">
        <v>99.92</v>
      </c>
      <c r="J24" s="67">
        <f t="shared" si="3"/>
        <v>3047.56</v>
      </c>
      <c r="K24" s="68">
        <f t="shared" si="4"/>
        <v>99.92</v>
      </c>
      <c r="L24" s="69">
        <f t="shared" si="5"/>
        <v>3047.56</v>
      </c>
    </row>
    <row r="25" spans="7:12" ht="18.75" customHeight="1" thickBot="1">
      <c r="G25" s="3"/>
      <c r="H25" s="23"/>
      <c r="I25" s="3"/>
      <c r="J25" s="60"/>
      <c r="K25" s="60"/>
      <c r="L25" s="60"/>
    </row>
    <row r="26" spans="1:12" s="1" customFormat="1" ht="28.5" customHeight="1" thickBot="1">
      <c r="A26" s="2"/>
      <c r="B26" s="130" t="s">
        <v>89</v>
      </c>
      <c r="C26" s="131"/>
      <c r="D26" s="131"/>
      <c r="E26" s="131"/>
      <c r="F26" s="131"/>
      <c r="G26" s="131"/>
      <c r="H26" s="131"/>
      <c r="I26" s="132"/>
      <c r="J26"/>
      <c r="K26"/>
      <c r="L26"/>
    </row>
    <row r="27" spans="2:12" ht="48" customHeight="1" thickBot="1">
      <c r="B27" s="98" t="s">
        <v>0</v>
      </c>
      <c r="C27" s="98" t="s">
        <v>91</v>
      </c>
      <c r="D27" s="98" t="s">
        <v>2</v>
      </c>
      <c r="E27" s="98" t="s">
        <v>11</v>
      </c>
      <c r="F27" s="98" t="s">
        <v>13</v>
      </c>
      <c r="G27" s="98" t="s">
        <v>12</v>
      </c>
      <c r="H27" s="98" t="s">
        <v>14</v>
      </c>
      <c r="I27" s="99" t="s">
        <v>73</v>
      </c>
      <c r="J27" s="72" t="s">
        <v>67</v>
      </c>
      <c r="K27" s="73" t="s">
        <v>68</v>
      </c>
      <c r="L27" s="74" t="s">
        <v>69</v>
      </c>
    </row>
    <row r="28" spans="2:12" ht="21.75" customHeight="1">
      <c r="B28" s="100" t="s">
        <v>61</v>
      </c>
      <c r="C28" s="101">
        <v>350</v>
      </c>
      <c r="D28" s="102">
        <v>2290</v>
      </c>
      <c r="E28" s="101">
        <v>140</v>
      </c>
      <c r="F28" s="102" t="s">
        <v>43</v>
      </c>
      <c r="G28" s="101">
        <v>0.38</v>
      </c>
      <c r="H28" s="103">
        <v>1380</v>
      </c>
      <c r="I28" s="97">
        <v>50.52</v>
      </c>
      <c r="J28" s="67">
        <f>I28*$L$2</f>
        <v>1540.8600000000001</v>
      </c>
      <c r="K28" s="68">
        <f aca="true" t="shared" si="6" ref="K28:L32">I28*(1-$L$3/100)</f>
        <v>50.52</v>
      </c>
      <c r="L28" s="69">
        <f t="shared" si="6"/>
        <v>1540.8600000000001</v>
      </c>
    </row>
    <row r="29" spans="2:12" ht="21.75" customHeight="1">
      <c r="B29" s="40" t="s">
        <v>62</v>
      </c>
      <c r="C29" s="50">
        <v>400</v>
      </c>
      <c r="D29" s="51">
        <v>3400</v>
      </c>
      <c r="E29" s="50">
        <v>180</v>
      </c>
      <c r="F29" s="51" t="s">
        <v>43</v>
      </c>
      <c r="G29" s="50">
        <v>0.47</v>
      </c>
      <c r="H29" s="52">
        <v>1380</v>
      </c>
      <c r="I29" s="79">
        <v>65.22</v>
      </c>
      <c r="J29" s="67">
        <f>I29*$L$2</f>
        <v>1989.21</v>
      </c>
      <c r="K29" s="68">
        <f t="shared" si="6"/>
        <v>65.22</v>
      </c>
      <c r="L29" s="69">
        <f t="shared" si="6"/>
        <v>1989.21</v>
      </c>
    </row>
    <row r="30" spans="2:12" ht="21.75" customHeight="1">
      <c r="B30" s="40" t="s">
        <v>53</v>
      </c>
      <c r="C30" s="50">
        <v>450</v>
      </c>
      <c r="D30" s="51">
        <v>4800</v>
      </c>
      <c r="E30" s="50">
        <v>250</v>
      </c>
      <c r="F30" s="51" t="s">
        <v>43</v>
      </c>
      <c r="G30" s="50">
        <v>0.6</v>
      </c>
      <c r="H30" s="52">
        <v>1350</v>
      </c>
      <c r="I30" s="79">
        <v>64.67</v>
      </c>
      <c r="J30" s="67">
        <f>I30*$L$2</f>
        <v>1972.435</v>
      </c>
      <c r="K30" s="68">
        <f t="shared" si="6"/>
        <v>64.67</v>
      </c>
      <c r="L30" s="69">
        <f t="shared" si="6"/>
        <v>1972.435</v>
      </c>
    </row>
    <row r="31" spans="2:12" ht="21.75" customHeight="1">
      <c r="B31" s="39" t="s">
        <v>54</v>
      </c>
      <c r="C31" s="53">
        <v>500</v>
      </c>
      <c r="D31" s="54">
        <v>6750</v>
      </c>
      <c r="E31" s="53">
        <v>450</v>
      </c>
      <c r="F31" s="54" t="s">
        <v>43</v>
      </c>
      <c r="G31" s="53">
        <v>0.9</v>
      </c>
      <c r="H31" s="55">
        <v>1300</v>
      </c>
      <c r="I31" s="79">
        <v>82.15</v>
      </c>
      <c r="J31" s="67">
        <f>I31*$L$2</f>
        <v>2505.5750000000003</v>
      </c>
      <c r="K31" s="68">
        <f t="shared" si="6"/>
        <v>82.15</v>
      </c>
      <c r="L31" s="69">
        <f t="shared" si="6"/>
        <v>2505.5750000000003</v>
      </c>
    </row>
    <row r="32" spans="2:12" ht="21.75" customHeight="1" thickBot="1">
      <c r="B32" s="86" t="s">
        <v>48</v>
      </c>
      <c r="C32" s="87">
        <v>630</v>
      </c>
      <c r="D32" s="88">
        <v>12200</v>
      </c>
      <c r="E32" s="87">
        <v>800</v>
      </c>
      <c r="F32" s="88" t="s">
        <v>43</v>
      </c>
      <c r="G32" s="87">
        <v>1.6</v>
      </c>
      <c r="H32" s="89">
        <v>1320</v>
      </c>
      <c r="I32" s="80">
        <v>122.68</v>
      </c>
      <c r="J32" s="67">
        <f>I32*$L$2</f>
        <v>3741.7400000000002</v>
      </c>
      <c r="K32" s="68">
        <f t="shared" si="6"/>
        <v>122.68</v>
      </c>
      <c r="L32" s="69">
        <f t="shared" si="6"/>
        <v>3741.7400000000002</v>
      </c>
    </row>
    <row r="33" spans="7:12" ht="18.75" customHeight="1" thickBot="1">
      <c r="G33" s="3"/>
      <c r="H33" s="23"/>
      <c r="I33" s="3"/>
      <c r="J33" s="60"/>
      <c r="K33" s="60"/>
      <c r="L33" s="60"/>
    </row>
    <row r="34" spans="1:12" s="1" customFormat="1" ht="28.5" customHeight="1" thickBot="1">
      <c r="A34" s="2"/>
      <c r="B34" s="130" t="s">
        <v>90</v>
      </c>
      <c r="C34" s="131"/>
      <c r="D34" s="131"/>
      <c r="E34" s="131"/>
      <c r="F34" s="131"/>
      <c r="G34" s="131"/>
      <c r="H34" s="131"/>
      <c r="I34" s="132"/>
      <c r="J34"/>
      <c r="K34"/>
      <c r="L34"/>
    </row>
    <row r="35" spans="2:12" ht="48" customHeight="1" thickBot="1">
      <c r="B35" s="98" t="s">
        <v>0</v>
      </c>
      <c r="C35" s="98" t="s">
        <v>91</v>
      </c>
      <c r="D35" s="98" t="s">
        <v>2</v>
      </c>
      <c r="E35" s="98" t="s">
        <v>11</v>
      </c>
      <c r="F35" s="98" t="s">
        <v>13</v>
      </c>
      <c r="G35" s="98" t="s">
        <v>12</v>
      </c>
      <c r="H35" s="98" t="s">
        <v>14</v>
      </c>
      <c r="I35" s="99" t="s">
        <v>73</v>
      </c>
      <c r="J35" s="72" t="s">
        <v>67</v>
      </c>
      <c r="K35" s="73" t="s">
        <v>68</v>
      </c>
      <c r="L35" s="74" t="s">
        <v>69</v>
      </c>
    </row>
    <row r="36" spans="2:12" ht="21.75" customHeight="1">
      <c r="B36" s="93" t="s">
        <v>74</v>
      </c>
      <c r="C36" s="94">
        <v>630</v>
      </c>
      <c r="D36" s="95">
        <v>12200</v>
      </c>
      <c r="E36" s="94">
        <v>800</v>
      </c>
      <c r="F36" s="95" t="s">
        <v>43</v>
      </c>
      <c r="G36" s="94">
        <v>1.6</v>
      </c>
      <c r="H36" s="96">
        <v>1320</v>
      </c>
      <c r="I36" s="97">
        <v>130.38</v>
      </c>
      <c r="J36" s="67">
        <f>I36*$L$2</f>
        <v>3976.5899999999997</v>
      </c>
      <c r="K36" s="68">
        <f>I36*(1-$L$3/100)</f>
        <v>130.38</v>
      </c>
      <c r="L36" s="69">
        <f>J36*(1-$L$3/100)</f>
        <v>3976.5899999999997</v>
      </c>
    </row>
    <row r="37" spans="2:12" ht="21.75" customHeight="1" thickBot="1">
      <c r="B37" s="90" t="s">
        <v>64</v>
      </c>
      <c r="C37" s="91">
        <v>630</v>
      </c>
      <c r="D37" s="92">
        <v>15670</v>
      </c>
      <c r="E37" s="91">
        <v>900</v>
      </c>
      <c r="F37" s="92" t="s">
        <v>43</v>
      </c>
      <c r="G37" s="91">
        <v>1.9</v>
      </c>
      <c r="H37" s="89">
        <v>900</v>
      </c>
      <c r="I37" s="80">
        <v>230.4</v>
      </c>
      <c r="J37" s="75">
        <f>I37*$L$2</f>
        <v>7027.2</v>
      </c>
      <c r="K37" s="76">
        <f>I37*(1-$L$3/100)</f>
        <v>230.4</v>
      </c>
      <c r="L37" s="77">
        <f>J37*(1-$L$3/100)</f>
        <v>7027.2</v>
      </c>
    </row>
    <row r="38" spans="7:12" ht="15">
      <c r="G38" s="3"/>
      <c r="H38" s="23"/>
      <c r="I38" s="3"/>
      <c r="J38" s="60"/>
      <c r="K38" s="60"/>
      <c r="L38" s="60"/>
    </row>
    <row r="39" spans="7:12" ht="15">
      <c r="G39" s="3"/>
      <c r="H39" s="23"/>
      <c r="I39" s="3"/>
      <c r="J39" s="60"/>
      <c r="K39" s="60"/>
      <c r="L39" s="60"/>
    </row>
    <row r="40" spans="10:12" ht="15">
      <c r="J40" s="60"/>
      <c r="K40" s="60"/>
      <c r="L40" s="60"/>
    </row>
    <row r="41" spans="10:12" ht="15">
      <c r="J41" s="60"/>
      <c r="K41" s="60"/>
      <c r="L41" s="60"/>
    </row>
    <row r="42" spans="10:12" ht="15">
      <c r="J42" s="61"/>
      <c r="K42" s="61"/>
      <c r="L42" s="61"/>
    </row>
    <row r="43" spans="7:12" ht="15">
      <c r="G43" s="3"/>
      <c r="H43" s="23"/>
      <c r="I43" s="3"/>
      <c r="J43" s="60"/>
      <c r="K43" s="60"/>
      <c r="L43" s="60"/>
    </row>
    <row r="44" spans="7:12" ht="15">
      <c r="G44" s="3"/>
      <c r="H44" s="3"/>
      <c r="I44" s="3"/>
      <c r="J44" s="60"/>
      <c r="K44" s="60"/>
      <c r="L44" s="60"/>
    </row>
    <row r="45" spans="10:12" ht="15">
      <c r="J45" s="60"/>
      <c r="K45" s="60"/>
      <c r="L45" s="60"/>
    </row>
    <row r="46" spans="10:12" ht="15">
      <c r="J46" s="60"/>
      <c r="K46" s="60"/>
      <c r="L46" s="60"/>
    </row>
    <row r="47" spans="10:12" ht="15">
      <c r="J47" s="60"/>
      <c r="K47" s="60"/>
      <c r="L47" s="60"/>
    </row>
    <row r="48" spans="10:12" ht="15">
      <c r="J48" s="60"/>
      <c r="K48" s="60"/>
      <c r="L48" s="60"/>
    </row>
    <row r="49" spans="10:12" ht="15">
      <c r="J49" s="60"/>
      <c r="K49" s="60"/>
      <c r="L49" s="60"/>
    </row>
    <row r="50" spans="10:12" ht="15">
      <c r="J50" s="61"/>
      <c r="K50" s="61"/>
      <c r="L50" s="61"/>
    </row>
    <row r="51" spans="10:12" ht="15.75" thickBot="1">
      <c r="J51" s="60"/>
      <c r="K51" s="60"/>
      <c r="L51" s="60"/>
    </row>
    <row r="52" spans="1:12" s="1" customFormat="1" ht="28.5" customHeight="1" thickBot="1">
      <c r="A52" s="2"/>
      <c r="B52" s="130" t="s">
        <v>75</v>
      </c>
      <c r="C52" s="131"/>
      <c r="D52" s="131"/>
      <c r="E52" s="131"/>
      <c r="F52" s="131"/>
      <c r="G52" s="131"/>
      <c r="H52" s="131"/>
      <c r="I52" s="132"/>
      <c r="J52"/>
      <c r="K52"/>
      <c r="L52"/>
    </row>
    <row r="53" spans="2:12" ht="48" customHeight="1" thickBot="1">
      <c r="B53" s="63" t="s">
        <v>0</v>
      </c>
      <c r="C53" s="63" t="s">
        <v>76</v>
      </c>
      <c r="D53" s="63" t="s">
        <v>2</v>
      </c>
      <c r="E53" s="63" t="s">
        <v>11</v>
      </c>
      <c r="F53" s="63" t="s">
        <v>13</v>
      </c>
      <c r="G53" s="63" t="s">
        <v>12</v>
      </c>
      <c r="H53" s="63" t="s">
        <v>14</v>
      </c>
      <c r="I53" s="71" t="s">
        <v>73</v>
      </c>
      <c r="J53" s="72" t="s">
        <v>67</v>
      </c>
      <c r="K53" s="73" t="s">
        <v>68</v>
      </c>
      <c r="L53" s="74" t="s">
        <v>69</v>
      </c>
    </row>
    <row r="54" spans="2:12" ht="30" customHeight="1">
      <c r="B54" s="11" t="s">
        <v>80</v>
      </c>
      <c r="C54" s="27" t="s">
        <v>77</v>
      </c>
      <c r="D54" s="10">
        <v>2.58</v>
      </c>
      <c r="E54" s="27">
        <v>21</v>
      </c>
      <c r="F54" s="10" t="s">
        <v>15</v>
      </c>
      <c r="G54" s="27">
        <v>0.13</v>
      </c>
      <c r="H54" s="20">
        <v>2600</v>
      </c>
      <c r="I54" s="78">
        <v>8.5</v>
      </c>
      <c r="J54" s="67">
        <f>I54*$L$2</f>
        <v>259.25</v>
      </c>
      <c r="K54" s="68">
        <f>I54*(1-$L$3/100)</f>
        <v>8.5</v>
      </c>
      <c r="L54" s="69">
        <f>J54*(1-$L$3/100)</f>
        <v>259.25</v>
      </c>
    </row>
    <row r="55" spans="2:12" ht="30.75" customHeight="1" thickBot="1">
      <c r="B55" s="17" t="s">
        <v>81</v>
      </c>
      <c r="C55" s="28" t="s">
        <v>77</v>
      </c>
      <c r="D55" s="18">
        <v>2.72</v>
      </c>
      <c r="E55" s="28">
        <v>21</v>
      </c>
      <c r="F55" s="18" t="s">
        <v>15</v>
      </c>
      <c r="G55" s="28">
        <v>0.13</v>
      </c>
      <c r="H55" s="22">
        <v>2500</v>
      </c>
      <c r="I55" s="80">
        <v>9.06</v>
      </c>
      <c r="J55" s="67">
        <f>I55*$L$2</f>
        <v>276.33000000000004</v>
      </c>
      <c r="K55" s="68">
        <f>I55*(1-$L$3/100)</f>
        <v>9.06</v>
      </c>
      <c r="L55" s="69">
        <f>J55*(1-$L$3/100)</f>
        <v>276.33000000000004</v>
      </c>
    </row>
    <row r="56" spans="10:12" ht="18.75" customHeight="1" thickBot="1">
      <c r="J56" s="60"/>
      <c r="K56" s="60"/>
      <c r="L56" s="60"/>
    </row>
    <row r="57" spans="1:12" s="1" customFormat="1" ht="28.5" customHeight="1" thickBot="1">
      <c r="A57" s="2"/>
      <c r="B57" s="130" t="s">
        <v>79</v>
      </c>
      <c r="C57" s="131"/>
      <c r="D57" s="131"/>
      <c r="E57" s="131"/>
      <c r="F57" s="131"/>
      <c r="G57" s="131"/>
      <c r="H57" s="131"/>
      <c r="I57" s="132"/>
      <c r="J57"/>
      <c r="K57"/>
      <c r="L57"/>
    </row>
    <row r="58" spans="2:12" ht="48" customHeight="1" thickBot="1">
      <c r="B58" s="63" t="s">
        <v>0</v>
      </c>
      <c r="C58" s="63" t="s">
        <v>76</v>
      </c>
      <c r="D58" s="63" t="s">
        <v>2</v>
      </c>
      <c r="E58" s="63" t="s">
        <v>11</v>
      </c>
      <c r="F58" s="63" t="s">
        <v>13</v>
      </c>
      <c r="G58" s="63" t="s">
        <v>12</v>
      </c>
      <c r="H58" s="63" t="s">
        <v>14</v>
      </c>
      <c r="I58" s="71" t="s">
        <v>73</v>
      </c>
      <c r="J58" s="72" t="s">
        <v>67</v>
      </c>
      <c r="K58" s="73" t="s">
        <v>68</v>
      </c>
      <c r="L58" s="74" t="s">
        <v>69</v>
      </c>
    </row>
    <row r="59" spans="2:12" ht="30.75" customHeight="1">
      <c r="B59" s="42" t="s">
        <v>82</v>
      </c>
      <c r="C59" s="48" t="s">
        <v>78</v>
      </c>
      <c r="D59" s="10">
        <v>2.58</v>
      </c>
      <c r="E59" s="27">
        <v>20</v>
      </c>
      <c r="F59" s="10" t="s">
        <v>15</v>
      </c>
      <c r="G59" s="27">
        <v>0.13</v>
      </c>
      <c r="H59" s="20">
        <v>2600</v>
      </c>
      <c r="I59" s="78">
        <v>8.12</v>
      </c>
      <c r="J59" s="64">
        <f>I59*$L$2</f>
        <v>247.65999999999997</v>
      </c>
      <c r="K59" s="65">
        <f aca="true" t="shared" si="7" ref="K59:L62">I59*(1-$L$3/100)</f>
        <v>8.12</v>
      </c>
      <c r="L59" s="66">
        <f t="shared" si="7"/>
        <v>247.65999999999997</v>
      </c>
    </row>
    <row r="60" spans="2:12" ht="31.5" customHeight="1">
      <c r="B60" s="44" t="s">
        <v>83</v>
      </c>
      <c r="C60" s="45" t="s">
        <v>77</v>
      </c>
      <c r="D60" s="46">
        <v>2.58</v>
      </c>
      <c r="E60" s="45">
        <v>20</v>
      </c>
      <c r="F60" s="46" t="s">
        <v>15</v>
      </c>
      <c r="G60" s="45">
        <v>0.13</v>
      </c>
      <c r="H60" s="47">
        <v>2600</v>
      </c>
      <c r="I60" s="79">
        <v>6.18</v>
      </c>
      <c r="J60" s="67">
        <f>I60*$L$2</f>
        <v>188.48999999999998</v>
      </c>
      <c r="K60" s="68">
        <f t="shared" si="7"/>
        <v>6.18</v>
      </c>
      <c r="L60" s="69">
        <f t="shared" si="7"/>
        <v>188.48999999999998</v>
      </c>
    </row>
    <row r="61" spans="2:12" ht="33" customHeight="1">
      <c r="B61" s="13" t="s">
        <v>84</v>
      </c>
      <c r="C61" s="14" t="s">
        <v>78</v>
      </c>
      <c r="D61" s="15">
        <v>2.72</v>
      </c>
      <c r="E61" s="14">
        <v>20</v>
      </c>
      <c r="F61" s="15" t="s">
        <v>15</v>
      </c>
      <c r="G61" s="14">
        <v>0.13</v>
      </c>
      <c r="H61" s="21">
        <v>2500</v>
      </c>
      <c r="I61" s="79">
        <v>8.52</v>
      </c>
      <c r="J61" s="67">
        <f>I61*$L$2</f>
        <v>259.86</v>
      </c>
      <c r="K61" s="68">
        <f t="shared" si="7"/>
        <v>8.52</v>
      </c>
      <c r="L61" s="69">
        <f t="shared" si="7"/>
        <v>259.86</v>
      </c>
    </row>
    <row r="62" spans="2:12" ht="30.75" customHeight="1" thickBot="1">
      <c r="B62" s="17" t="s">
        <v>85</v>
      </c>
      <c r="C62" s="28" t="s">
        <v>77</v>
      </c>
      <c r="D62" s="18">
        <v>2.72</v>
      </c>
      <c r="E62" s="28">
        <v>20</v>
      </c>
      <c r="F62" s="18" t="s">
        <v>15</v>
      </c>
      <c r="G62" s="28">
        <v>0.13</v>
      </c>
      <c r="H62" s="22">
        <v>2500</v>
      </c>
      <c r="I62" s="80">
        <v>6.46</v>
      </c>
      <c r="J62" s="67">
        <f>I62*$L$2</f>
        <v>197.03</v>
      </c>
      <c r="K62" s="68">
        <f t="shared" si="7"/>
        <v>6.46</v>
      </c>
      <c r="L62" s="69">
        <f t="shared" si="7"/>
        <v>197.03</v>
      </c>
    </row>
    <row r="63" spans="10:12" ht="20.25" customHeight="1" thickBot="1">
      <c r="J63" s="60"/>
      <c r="K63" s="60"/>
      <c r="L63" s="60"/>
    </row>
    <row r="64" spans="1:12" s="1" customFormat="1" ht="25.5" customHeight="1" thickBot="1">
      <c r="A64" s="2"/>
      <c r="B64" s="130" t="s">
        <v>21</v>
      </c>
      <c r="C64" s="131"/>
      <c r="D64" s="131"/>
      <c r="E64" s="131"/>
      <c r="F64" s="131"/>
      <c r="G64" s="131"/>
      <c r="H64" s="131"/>
      <c r="I64" s="132"/>
      <c r="J64" s="70"/>
      <c r="K64" s="62"/>
      <c r="L64" s="62"/>
    </row>
    <row r="65" spans="2:12" ht="48" customHeight="1" thickBot="1">
      <c r="B65" s="56" t="s">
        <v>0</v>
      </c>
      <c r="C65" s="57" t="s">
        <v>92</v>
      </c>
      <c r="D65" s="57" t="s">
        <v>2</v>
      </c>
      <c r="E65" s="57" t="s">
        <v>11</v>
      </c>
      <c r="F65" s="57" t="s">
        <v>13</v>
      </c>
      <c r="G65" s="57" t="s">
        <v>12</v>
      </c>
      <c r="H65" s="57" t="s">
        <v>14</v>
      </c>
      <c r="I65" s="71" t="s">
        <v>73</v>
      </c>
      <c r="J65" s="72" t="s">
        <v>67</v>
      </c>
      <c r="K65" s="73" t="s">
        <v>68</v>
      </c>
      <c r="L65" s="74" t="s">
        <v>69</v>
      </c>
    </row>
    <row r="66" spans="2:12" ht="21.75" customHeight="1">
      <c r="B66" s="42" t="s">
        <v>22</v>
      </c>
      <c r="C66" s="8">
        <v>200</v>
      </c>
      <c r="D66" s="10">
        <v>455</v>
      </c>
      <c r="E66" s="8">
        <v>5</v>
      </c>
      <c r="F66" s="10" t="s">
        <v>15</v>
      </c>
      <c r="G66" s="8">
        <v>0.2</v>
      </c>
      <c r="H66" s="20">
        <v>1300</v>
      </c>
      <c r="I66" s="78">
        <v>9.98</v>
      </c>
      <c r="J66" s="64">
        <f>I66*$L$2</f>
        <v>304.39</v>
      </c>
      <c r="K66" s="65">
        <f aca="true" t="shared" si="8" ref="K66:L70">I66*(1-$L$3/100)</f>
        <v>9.98</v>
      </c>
      <c r="L66" s="66">
        <f t="shared" si="8"/>
        <v>304.39</v>
      </c>
    </row>
    <row r="67" spans="2:12" ht="21.75" customHeight="1">
      <c r="B67" s="39" t="s">
        <v>23</v>
      </c>
      <c r="C67" s="14">
        <v>230</v>
      </c>
      <c r="D67" s="15">
        <v>650</v>
      </c>
      <c r="E67" s="14">
        <v>10</v>
      </c>
      <c r="F67" s="15" t="s">
        <v>15</v>
      </c>
      <c r="G67" s="14">
        <v>0.25</v>
      </c>
      <c r="H67" s="21">
        <v>1300</v>
      </c>
      <c r="I67" s="79">
        <v>11.2</v>
      </c>
      <c r="J67" s="67">
        <f>I67*$L$2</f>
        <v>341.59999999999997</v>
      </c>
      <c r="K67" s="68">
        <f t="shared" si="8"/>
        <v>11.2</v>
      </c>
      <c r="L67" s="69">
        <f t="shared" si="8"/>
        <v>341.59999999999997</v>
      </c>
    </row>
    <row r="68" spans="2:12" ht="21.75" customHeight="1">
      <c r="B68" s="39" t="s">
        <v>24</v>
      </c>
      <c r="C68" s="14">
        <v>254</v>
      </c>
      <c r="D68" s="15">
        <v>760</v>
      </c>
      <c r="E68" s="14">
        <v>16</v>
      </c>
      <c r="F68" s="15" t="s">
        <v>15</v>
      </c>
      <c r="G68" s="14">
        <v>0.45</v>
      </c>
      <c r="H68" s="21">
        <v>1300</v>
      </c>
      <c r="I68" s="79">
        <v>14.46</v>
      </c>
      <c r="J68" s="67">
        <f>I68*$L$2</f>
        <v>441.03000000000003</v>
      </c>
      <c r="K68" s="68">
        <f t="shared" si="8"/>
        <v>14.46</v>
      </c>
      <c r="L68" s="69">
        <f t="shared" si="8"/>
        <v>441.03000000000003</v>
      </c>
    </row>
    <row r="69" spans="2:12" ht="21.75" customHeight="1">
      <c r="B69" s="39" t="s">
        <v>25</v>
      </c>
      <c r="C69" s="14">
        <v>300</v>
      </c>
      <c r="D69" s="15">
        <v>1030</v>
      </c>
      <c r="E69" s="14">
        <v>25</v>
      </c>
      <c r="F69" s="15" t="s">
        <v>15</v>
      </c>
      <c r="G69" s="14">
        <v>0.7</v>
      </c>
      <c r="H69" s="21">
        <v>1300</v>
      </c>
      <c r="I69" s="79">
        <v>16.68</v>
      </c>
      <c r="J69" s="67">
        <f>I69*$L$2</f>
        <v>508.74</v>
      </c>
      <c r="K69" s="68">
        <f t="shared" si="8"/>
        <v>16.68</v>
      </c>
      <c r="L69" s="69">
        <f t="shared" si="8"/>
        <v>508.74</v>
      </c>
    </row>
    <row r="70" spans="2:12" ht="21.75" customHeight="1" thickBot="1">
      <c r="B70" s="17" t="s">
        <v>26</v>
      </c>
      <c r="C70" s="9">
        <v>300</v>
      </c>
      <c r="D70" s="18">
        <v>1210</v>
      </c>
      <c r="E70" s="9">
        <v>34</v>
      </c>
      <c r="F70" s="18" t="s">
        <v>15</v>
      </c>
      <c r="G70" s="9">
        <v>0.85</v>
      </c>
      <c r="H70" s="22">
        <v>1300</v>
      </c>
      <c r="I70" s="80">
        <v>23.02</v>
      </c>
      <c r="J70" s="75">
        <f>I70*$L$2</f>
        <v>702.11</v>
      </c>
      <c r="K70" s="76">
        <f t="shared" si="8"/>
        <v>23.02</v>
      </c>
      <c r="L70" s="77">
        <f t="shared" si="8"/>
        <v>702.11</v>
      </c>
    </row>
    <row r="71" spans="10:12" ht="15">
      <c r="J71" s="60"/>
      <c r="K71" s="60"/>
      <c r="L71" s="60"/>
    </row>
    <row r="72" spans="10:12" ht="15">
      <c r="J72" s="60"/>
      <c r="K72" s="60"/>
      <c r="L72" s="60"/>
    </row>
    <row r="73" spans="10:12" ht="15">
      <c r="J73" s="61"/>
      <c r="K73" s="61"/>
      <c r="L73" s="61"/>
    </row>
    <row r="74" spans="10:12" ht="15">
      <c r="J74" s="61"/>
      <c r="K74" s="61"/>
      <c r="L74" s="61"/>
    </row>
    <row r="75" spans="10:12" ht="15">
      <c r="J75" s="62"/>
      <c r="K75" s="62"/>
      <c r="L75" s="62"/>
    </row>
    <row r="76" spans="10:12" ht="15">
      <c r="J76" s="60"/>
      <c r="K76" s="60"/>
      <c r="L76" s="60"/>
    </row>
    <row r="77" spans="10:12" ht="15">
      <c r="J77" s="61"/>
      <c r="K77" s="61"/>
      <c r="L77" s="61"/>
    </row>
    <row r="78" spans="10:12" ht="15">
      <c r="J78" s="61"/>
      <c r="K78" s="61"/>
      <c r="L78" s="61"/>
    </row>
    <row r="79" spans="10:12" ht="15">
      <c r="J79" s="61"/>
      <c r="K79" s="61"/>
      <c r="L79" s="61"/>
    </row>
    <row r="80" spans="10:12" ht="15">
      <c r="J80" s="61"/>
      <c r="K80" s="61"/>
      <c r="L80" s="61"/>
    </row>
    <row r="81" spans="10:12" ht="15">
      <c r="J81" s="61"/>
      <c r="K81" s="61"/>
      <c r="L81" s="61"/>
    </row>
    <row r="82" spans="10:12" ht="15">
      <c r="J82" s="61"/>
      <c r="K82" s="61"/>
      <c r="L82" s="61"/>
    </row>
    <row r="83" spans="10:12" ht="15">
      <c r="J83" s="61"/>
      <c r="K83" s="61"/>
      <c r="L83" s="61"/>
    </row>
    <row r="84" spans="10:12" ht="15">
      <c r="J84" s="61"/>
      <c r="K84" s="61"/>
      <c r="L84" s="61"/>
    </row>
    <row r="85" spans="10:12" ht="15">
      <c r="J85" s="61"/>
      <c r="K85" s="61"/>
      <c r="L85" s="61"/>
    </row>
    <row r="86" spans="10:12" ht="15">
      <c r="J86" s="61"/>
      <c r="K86" s="61"/>
      <c r="L86" s="61"/>
    </row>
    <row r="87" spans="10:12" ht="15">
      <c r="J87" s="61"/>
      <c r="K87" s="61"/>
      <c r="L87" s="61"/>
    </row>
    <row r="88" spans="10:12" ht="15">
      <c r="J88" s="61"/>
      <c r="K88" s="61"/>
      <c r="L88" s="61"/>
    </row>
    <row r="89" spans="10:12" ht="15">
      <c r="J89" s="61"/>
      <c r="K89" s="61"/>
      <c r="L89" s="61"/>
    </row>
    <row r="90" spans="10:12" ht="15">
      <c r="J90" s="61"/>
      <c r="K90" s="61"/>
      <c r="L90" s="61"/>
    </row>
    <row r="91" spans="10:12" ht="15">
      <c r="J91" s="61"/>
      <c r="K91" s="61"/>
      <c r="L91" s="61"/>
    </row>
    <row r="92" spans="10:12" ht="15">
      <c r="J92" s="61"/>
      <c r="K92" s="61"/>
      <c r="L92" s="61"/>
    </row>
    <row r="93" spans="10:12" ht="15">
      <c r="J93" s="61"/>
      <c r="K93" s="61"/>
      <c r="L93" s="61"/>
    </row>
    <row r="94" spans="10:12" ht="15">
      <c r="J94" s="61"/>
      <c r="K94" s="61"/>
      <c r="L94" s="61"/>
    </row>
    <row r="95" spans="10:12" ht="15">
      <c r="J95" s="61"/>
      <c r="K95" s="61"/>
      <c r="L95" s="61"/>
    </row>
    <row r="96" spans="10:12" ht="15">
      <c r="J96" s="61"/>
      <c r="K96" s="61"/>
      <c r="L96" s="61"/>
    </row>
    <row r="97" spans="10:12" ht="15">
      <c r="J97" s="61"/>
      <c r="K97" s="61"/>
      <c r="L97" s="61"/>
    </row>
    <row r="98" spans="10:12" ht="15">
      <c r="J98" s="61"/>
      <c r="K98" s="61"/>
      <c r="L98" s="61"/>
    </row>
    <row r="99" spans="10:12" ht="15">
      <c r="J99" s="61"/>
      <c r="K99" s="61"/>
      <c r="L99" s="61"/>
    </row>
    <row r="100" spans="10:12" ht="15">
      <c r="J100" s="61"/>
      <c r="K100" s="61"/>
      <c r="L100" s="61"/>
    </row>
    <row r="101" spans="10:12" ht="15">
      <c r="J101" s="61"/>
      <c r="K101" s="61"/>
      <c r="L101" s="61"/>
    </row>
    <row r="102" spans="10:12" ht="15">
      <c r="J102" s="61"/>
      <c r="K102" s="61"/>
      <c r="L102" s="61"/>
    </row>
    <row r="103" spans="10:12" ht="15">
      <c r="J103" s="61"/>
      <c r="K103" s="61"/>
      <c r="L103" s="61"/>
    </row>
  </sheetData>
  <sheetProtection password="AF02" sheet="1"/>
  <mergeCells count="8">
    <mergeCell ref="B64:I64"/>
    <mergeCell ref="B4:I4"/>
    <mergeCell ref="B52:I52"/>
    <mergeCell ref="B57:I57"/>
    <mergeCell ref="D2:I3"/>
    <mergeCell ref="B16:I16"/>
    <mergeCell ref="B26:I26"/>
    <mergeCell ref="B34:I34"/>
  </mergeCells>
  <printOptions/>
  <pageMargins left="0.7" right="0.7" top="0.75" bottom="0.75" header="0.3" footer="0.3"/>
  <pageSetup fitToHeight="0" horizontalDpi="600" verticalDpi="600" orientation="portrait" paperSize="9" scale="55" r:id="rId4"/>
  <rowBreaks count="1" manualBreakCount="1">
    <brk id="50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Oleg27</dc:creator>
  <cp:keywords/>
  <dc:description/>
  <cp:lastModifiedBy>Valex</cp:lastModifiedBy>
  <cp:lastPrinted>2019-02-01T10:53:52Z</cp:lastPrinted>
  <dcterms:created xsi:type="dcterms:W3CDTF">2013-12-18T09:22:55Z</dcterms:created>
  <dcterms:modified xsi:type="dcterms:W3CDTF">2019-11-04T12:28:52Z</dcterms:modified>
  <cp:category/>
  <cp:version/>
  <cp:contentType/>
  <cp:contentStatus/>
</cp:coreProperties>
</file>