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504" windowWidth="22716" windowHeight="113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26" i="1"/>
  <c r="H25"/>
  <c r="H24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J11" l="1"/>
  <c r="J27" s="1"/>
  <c r="J29" s="1"/>
  <c r="J12"/>
  <c r="J13"/>
  <c r="J14"/>
  <c r="J15"/>
  <c r="J16"/>
  <c r="J17"/>
  <c r="J18"/>
  <c r="J19"/>
  <c r="J20"/>
  <c r="J21"/>
  <c r="I23" s="1"/>
  <c r="J22"/>
  <c r="I24" s="1"/>
  <c r="J23"/>
  <c r="I25" s="1"/>
  <c r="J25" s="1"/>
  <c r="J24"/>
  <c r="I26" s="1"/>
  <c r="J26"/>
</calcChain>
</file>

<file path=xl/sharedStrings.xml><?xml version="1.0" encoding="utf-8"?>
<sst xmlns="http://schemas.openxmlformats.org/spreadsheetml/2006/main" count="62" uniqueCount="44">
  <si>
    <t>Сумма закупки</t>
  </si>
  <si>
    <t>Скидка</t>
  </si>
  <si>
    <t>от 5000 до 10000грн</t>
  </si>
  <si>
    <t>от 10000 до 15000грн</t>
  </si>
  <si>
    <t>от 15000 до 25000грн</t>
  </si>
  <si>
    <t>от2 5000 до 35000грн</t>
  </si>
  <si>
    <t>от 35000 до 50000грн</t>
  </si>
  <si>
    <t>от 50000 до 100000грн</t>
  </si>
  <si>
    <t>Скидка %</t>
  </si>
  <si>
    <t>№</t>
  </si>
  <si>
    <t>Найменування</t>
  </si>
  <si>
    <t>Од.</t>
  </si>
  <si>
    <t>в ящ</t>
  </si>
  <si>
    <t>ящ</t>
  </si>
  <si>
    <t>Кол-во</t>
  </si>
  <si>
    <t>Ціна без ПДВ</t>
  </si>
  <si>
    <t>Сума безПДВ</t>
  </si>
  <si>
    <t>ТМ "НЕКУСАЙКА" Пластини від комарів, без запаху</t>
  </si>
  <si>
    <t>шт</t>
  </si>
  <si>
    <t>ТМ "НЕКУСАЙКА" Рідина від комарів, без запаху, 45 ночей</t>
  </si>
  <si>
    <t>ТМ "НЕКУСАЙКА"  Комплект серії: універсальний пристрій електрофумігатор + рідина від комарів, без запаху, 45 ночей</t>
  </si>
  <si>
    <t>ТМ "НЕКУСАЙКА"  Лосьон-спрей від комарів, 100 мл</t>
  </si>
  <si>
    <t>ТМ "НЕКУСАЙКА"  Крем  від комарів , 50 мл</t>
  </si>
  <si>
    <t xml:space="preserve">ТМ "НЕКУСАЙКА" Липка стрічка від мух </t>
  </si>
  <si>
    <t>ТМ "НЕКУСАЙКА KINDER" Пластини від комарів, 10 шт.</t>
  </si>
  <si>
    <t>ТМ "НЕКУСАЙКА KINDER" Рідина від комарів, без запаху, 45 ночей</t>
  </si>
  <si>
    <t>ТМ "НЕКУСАЙКА KINDER"  Комплект: універсальний пристрій електрофумігатор + рідина від комарів, без запаху, 45 ночей</t>
  </si>
  <si>
    <t>ТМ "НЕКУСАЙКА KINDER"  Лосьон-спрей від комарів, 100 мл</t>
  </si>
  <si>
    <t>ТМ "НЕКУСАЙКА PROFI"  Лосьон-спрей від комарів, 100 мл</t>
  </si>
  <si>
    <t>ТМ "НЕКУСАЙКА" Спіраль від літаючих комах</t>
  </si>
  <si>
    <t>R-197w Щетка дерево 197мм. с ручкой. Белая</t>
  </si>
  <si>
    <t xml:space="preserve">Итого без ПДВ: </t>
  </si>
  <si>
    <t xml:space="preserve">ПДВ: </t>
  </si>
  <si>
    <t xml:space="preserve">Всего з ПДВ: </t>
  </si>
  <si>
    <t>ПДВ:         0.00 грн.</t>
  </si>
  <si>
    <t>Отгрузил(а)</t>
  </si>
  <si>
    <t>Получил(а)</t>
  </si>
  <si>
    <t xml:space="preserve"> </t>
  </si>
  <si>
    <t xml:space="preserve"> 
по дов.   №   от   .  .</t>
  </si>
  <si>
    <t>Комерційні умови:</t>
  </si>
  <si>
    <r>
      <t>* </t>
    </r>
    <r>
      <rPr>
        <sz val="14"/>
        <color indexed="8"/>
        <rFont val="Calibri"/>
        <family val="2"/>
        <charset val="204"/>
      </rPr>
      <t>Клієнт розраховується за Товар у день прийому цього Товару (пошта наприклад) або шляхом передоплати в день замовлення.</t>
    </r>
  </si>
  <si>
    <t xml:space="preserve">* Доставка на суму більше 25000 грн безкоштовна </t>
  </si>
  <si>
    <t xml:space="preserve">С уважением и наилучшими пожеланиями
Валентин Белощук, г.Днепр
+38 098 716 56 77 (viber)
+38 066 382 37 68 (viber)
+38 068 356 35 92                   </t>
  </si>
  <si>
    <t>https://vsehoz.com.ua/</t>
  </si>
</sst>
</file>

<file path=xl/styles.xml><?xml version="1.0" encoding="utf-8"?>
<styleSheet xmlns="http://schemas.openxmlformats.org/spreadsheetml/2006/main">
  <fonts count="23">
    <font>
      <sz val="8"/>
      <color rgb="FF000000"/>
      <name val="Arial"/>
    </font>
    <font>
      <b/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8"/>
      <color theme="10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A4C2F4"/>
        <bgColor rgb="FFA4C2F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 applyFont="1" applyAlignment="1"/>
    <xf numFmtId="0" fontId="1" fillId="0" borderId="0" xfId="0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9" fillId="0" borderId="0" xfId="0" applyFont="1" applyAlignment="1"/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top"/>
    </xf>
    <xf numFmtId="0" fontId="5" fillId="0" borderId="8" xfId="0" applyFont="1" applyBorder="1"/>
    <xf numFmtId="0" fontId="11" fillId="0" borderId="8" xfId="0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left" vertical="top"/>
    </xf>
    <xf numFmtId="0" fontId="5" fillId="0" borderId="3" xfId="0" applyFont="1" applyBorder="1"/>
    <xf numFmtId="0" fontId="5" fillId="0" borderId="4" xfId="0" applyFont="1" applyBorder="1"/>
    <xf numFmtId="1" fontId="7" fillId="0" borderId="2" xfId="0" applyNumberFormat="1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/>
    <xf numFmtId="0" fontId="8" fillId="2" borderId="6" xfId="0" applyFont="1" applyFill="1" applyBorder="1" applyAlignment="1">
      <alignment horizontal="left" vertical="top" wrapText="1"/>
    </xf>
    <xf numFmtId="0" fontId="5" fillId="0" borderId="7" xfId="0" applyFont="1" applyBorder="1"/>
    <xf numFmtId="0" fontId="0" fillId="0" borderId="7" xfId="0" applyFont="1" applyBorder="1" applyAlignment="1"/>
    <xf numFmtId="1" fontId="12" fillId="6" borderId="7" xfId="0" applyNumberFormat="1" applyFont="1" applyFill="1" applyBorder="1" applyAlignment="1">
      <alignment horizontal="left" vertical="top" wrapText="1"/>
    </xf>
    <xf numFmtId="0" fontId="13" fillId="6" borderId="7" xfId="0" applyFont="1" applyFill="1" applyBorder="1" applyAlignment="1">
      <alignment horizontal="left" vertical="top" wrapText="1"/>
    </xf>
    <xf numFmtId="0" fontId="0" fillId="6" borderId="7" xfId="0" applyFont="1" applyFill="1" applyBorder="1" applyAlignment="1"/>
    <xf numFmtId="0" fontId="9" fillId="7" borderId="1" xfId="0" applyFont="1" applyFill="1" applyBorder="1" applyAlignment="1"/>
    <xf numFmtId="9" fontId="9" fillId="7" borderId="1" xfId="0" applyNumberFormat="1" applyFont="1" applyFill="1" applyBorder="1" applyAlignment="1"/>
    <xf numFmtId="0" fontId="14" fillId="7" borderId="7" xfId="0" applyFont="1" applyFill="1" applyBorder="1" applyAlignment="1">
      <alignment horizontal="left" vertical="center"/>
    </xf>
    <xf numFmtId="0" fontId="0" fillId="7" borderId="7" xfId="0" applyFont="1" applyFill="1" applyBorder="1"/>
    <xf numFmtId="0" fontId="0" fillId="7" borderId="7" xfId="0" applyFill="1" applyBorder="1"/>
    <xf numFmtId="0" fontId="15" fillId="7" borderId="7" xfId="0" applyFont="1" applyFill="1" applyBorder="1" applyAlignment="1">
      <alignment horizontal="left" vertical="center"/>
    </xf>
    <xf numFmtId="0" fontId="0" fillId="7" borderId="0" xfId="0" applyFont="1" applyFill="1" applyAlignment="1"/>
    <xf numFmtId="0" fontId="17" fillId="7" borderId="7" xfId="0" applyFont="1" applyFill="1" applyBorder="1"/>
    <xf numFmtId="0" fontId="18" fillId="7" borderId="7" xfId="0" applyFont="1" applyFill="1" applyBorder="1"/>
    <xf numFmtId="0" fontId="19" fillId="7" borderId="7" xfId="0" applyFont="1" applyFill="1" applyBorder="1"/>
    <xf numFmtId="0" fontId="21" fillId="0" borderId="7" xfId="1" applyFont="1" applyBorder="1" applyAlignment="1" applyProtection="1">
      <alignment horizontal="right"/>
    </xf>
    <xf numFmtId="0" fontId="22" fillId="0" borderId="7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sehoz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9"/>
  <sheetViews>
    <sheetView tabSelected="1" workbookViewId="0">
      <selection activeCell="H1" sqref="H1:I1"/>
    </sheetView>
  </sheetViews>
  <sheetFormatPr defaultColWidth="16.85546875" defaultRowHeight="15" customHeight="1"/>
  <cols>
    <col min="1" max="1" width="4.85546875" customWidth="1"/>
    <col min="2" max="2" width="26.42578125" customWidth="1"/>
    <col min="3" max="3" width="13.85546875" customWidth="1"/>
    <col min="4" max="4" width="22.42578125" customWidth="1"/>
    <col min="5" max="5" width="7" customWidth="1"/>
    <col min="6" max="6" width="9.28515625" customWidth="1"/>
    <col min="7" max="7" width="7.7109375" customWidth="1"/>
    <col min="8" max="8" width="11.7109375" customWidth="1"/>
    <col min="9" max="10" width="17.28515625" customWidth="1"/>
    <col min="11" max="11" width="10.28515625" customWidth="1"/>
    <col min="12" max="12" width="34" customWidth="1"/>
    <col min="13" max="20" width="8" customWidth="1"/>
  </cols>
  <sheetData>
    <row r="1" spans="1:20" ht="12.6" customHeight="1">
      <c r="B1" s="38" t="s">
        <v>0</v>
      </c>
      <c r="C1" s="38" t="s">
        <v>1</v>
      </c>
      <c r="H1" s="48" t="s">
        <v>43</v>
      </c>
      <c r="I1" s="49"/>
      <c r="J1" s="2"/>
      <c r="K1" s="35" t="s">
        <v>42</v>
      </c>
      <c r="L1" s="36"/>
      <c r="M1" s="36"/>
      <c r="N1" s="36"/>
    </row>
    <row r="2" spans="1:20" ht="12.6" customHeight="1">
      <c r="B2" s="38" t="s">
        <v>2</v>
      </c>
      <c r="C2" s="39">
        <v>0.03</v>
      </c>
      <c r="I2" s="1"/>
      <c r="J2" s="2"/>
      <c r="K2" s="37"/>
      <c r="L2" s="37"/>
      <c r="M2" s="37"/>
      <c r="N2" s="37"/>
    </row>
    <row r="3" spans="1:20" ht="12.6" customHeight="1">
      <c r="B3" s="38" t="s">
        <v>3</v>
      </c>
      <c r="C3" s="39">
        <v>0.05</v>
      </c>
      <c r="I3" s="1"/>
      <c r="J3" s="2"/>
      <c r="K3" s="37"/>
      <c r="L3" s="37"/>
      <c r="M3" s="37"/>
      <c r="N3" s="37"/>
    </row>
    <row r="4" spans="1:20" ht="12.6" customHeight="1">
      <c r="B4" s="38" t="s">
        <v>4</v>
      </c>
      <c r="C4" s="39">
        <v>7.0000000000000007E-2</v>
      </c>
      <c r="I4" s="1"/>
      <c r="J4" s="2"/>
      <c r="K4" s="37"/>
      <c r="L4" s="37"/>
      <c r="M4" s="37"/>
      <c r="N4" s="37"/>
    </row>
    <row r="5" spans="1:20" ht="12.6" customHeight="1">
      <c r="B5" s="38" t="s">
        <v>5</v>
      </c>
      <c r="C5" s="39">
        <v>0.1</v>
      </c>
      <c r="I5" s="1"/>
      <c r="J5" s="2"/>
      <c r="K5" s="37"/>
      <c r="L5" s="37"/>
      <c r="M5" s="37"/>
      <c r="N5" s="37"/>
    </row>
    <row r="6" spans="1:20" ht="12.6" customHeight="1">
      <c r="B6" s="38" t="s">
        <v>6</v>
      </c>
      <c r="C6" s="39">
        <v>0.12</v>
      </c>
      <c r="I6" s="1"/>
      <c r="J6" s="2"/>
      <c r="K6" s="37"/>
      <c r="L6" s="37"/>
      <c r="M6" s="37"/>
      <c r="N6" s="37"/>
    </row>
    <row r="7" spans="1:20" ht="12.6" customHeight="1">
      <c r="B7" s="38" t="s">
        <v>7</v>
      </c>
      <c r="C7" s="39">
        <v>0.15</v>
      </c>
      <c r="I7" s="1"/>
      <c r="J7" s="2"/>
      <c r="K7" s="37"/>
      <c r="L7" s="37"/>
      <c r="M7" s="37"/>
      <c r="N7" s="37"/>
    </row>
    <row r="8" spans="1:20" ht="11.25" customHeight="1">
      <c r="I8" s="1"/>
      <c r="J8" s="2"/>
      <c r="K8" s="37"/>
      <c r="L8" s="37"/>
      <c r="M8" s="37"/>
      <c r="N8" s="37"/>
    </row>
    <row r="9" spans="1:20" ht="11.25" customHeight="1">
      <c r="I9" s="1" t="s">
        <v>8</v>
      </c>
      <c r="J9" s="3">
        <v>0</v>
      </c>
      <c r="K9" s="37"/>
      <c r="L9" s="37"/>
      <c r="M9" s="37"/>
      <c r="N9" s="37"/>
    </row>
    <row r="10" spans="1:20" ht="12.75" customHeight="1">
      <c r="A10" s="4" t="s">
        <v>9</v>
      </c>
      <c r="B10" s="29" t="s">
        <v>10</v>
      </c>
      <c r="C10" s="26"/>
      <c r="D10" s="27"/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37"/>
      <c r="L10" s="37"/>
      <c r="M10" s="37"/>
      <c r="N10" s="37"/>
      <c r="O10" s="5"/>
      <c r="P10" s="5"/>
      <c r="Q10" s="5"/>
      <c r="R10" s="5"/>
      <c r="S10" s="5"/>
      <c r="T10" s="5"/>
    </row>
    <row r="11" spans="1:20" ht="22.5" customHeight="1">
      <c r="A11" s="6">
        <v>1</v>
      </c>
      <c r="B11" s="28" t="s">
        <v>17</v>
      </c>
      <c r="C11" s="26"/>
      <c r="D11" s="27"/>
      <c r="E11" s="7" t="s">
        <v>18</v>
      </c>
      <c r="F11" s="6">
        <v>250</v>
      </c>
      <c r="G11" s="8">
        <v>0</v>
      </c>
      <c r="H11" s="6">
        <f t="shared" ref="H11:H26" si="0">F11*G11</f>
        <v>0</v>
      </c>
      <c r="I11" s="9">
        <f>5.28*(100-J9)/100</f>
        <v>5.28</v>
      </c>
      <c r="J11" s="6">
        <f t="shared" ref="J11:J26" si="1">H11*I11</f>
        <v>0</v>
      </c>
      <c r="K11" s="37"/>
      <c r="L11" s="37"/>
      <c r="M11" s="37"/>
      <c r="N11" s="37"/>
      <c r="O11" s="5"/>
      <c r="P11" s="5"/>
      <c r="Q11" s="5"/>
      <c r="R11" s="5"/>
      <c r="S11" s="5"/>
      <c r="T11" s="5"/>
    </row>
    <row r="12" spans="1:20" ht="22.5" customHeight="1">
      <c r="A12" s="10">
        <v>2</v>
      </c>
      <c r="B12" s="28" t="s">
        <v>19</v>
      </c>
      <c r="C12" s="26"/>
      <c r="D12" s="27"/>
      <c r="E12" s="7" t="s">
        <v>18</v>
      </c>
      <c r="F12" s="6">
        <v>24</v>
      </c>
      <c r="G12" s="8">
        <v>0</v>
      </c>
      <c r="H12" s="6">
        <f t="shared" si="0"/>
        <v>0</v>
      </c>
      <c r="I12" s="9">
        <f>20.33*(100-J9)/100</f>
        <v>20.329999999999998</v>
      </c>
      <c r="J12" s="6">
        <f t="shared" si="1"/>
        <v>0</v>
      </c>
      <c r="K12" s="37"/>
      <c r="L12" s="37"/>
      <c r="M12" s="37"/>
      <c r="N12" s="37"/>
      <c r="O12" s="5"/>
      <c r="P12" s="5"/>
      <c r="Q12" s="5"/>
      <c r="R12" s="5"/>
      <c r="S12" s="5"/>
      <c r="T12" s="5"/>
    </row>
    <row r="13" spans="1:20" ht="22.5" customHeight="1">
      <c r="A13" s="10">
        <v>3</v>
      </c>
      <c r="B13" s="28" t="s">
        <v>20</v>
      </c>
      <c r="C13" s="26"/>
      <c r="D13" s="27"/>
      <c r="E13" s="7" t="s">
        <v>18</v>
      </c>
      <c r="F13" s="6">
        <v>12</v>
      </c>
      <c r="G13" s="8">
        <v>0</v>
      </c>
      <c r="H13" s="6">
        <f t="shared" si="0"/>
        <v>0</v>
      </c>
      <c r="I13" s="9">
        <f>36.82*(100-J9)/100</f>
        <v>36.82</v>
      </c>
      <c r="J13" s="6">
        <f t="shared" si="1"/>
        <v>0</v>
      </c>
      <c r="K13" s="37"/>
      <c r="L13" s="37"/>
      <c r="M13" s="37"/>
      <c r="N13" s="37"/>
      <c r="O13" s="5"/>
      <c r="P13" s="5"/>
      <c r="Q13" s="5"/>
      <c r="R13" s="5"/>
      <c r="S13" s="5"/>
      <c r="T13" s="5"/>
    </row>
    <row r="14" spans="1:20" ht="22.5" customHeight="1">
      <c r="A14" s="10">
        <v>4</v>
      </c>
      <c r="B14" s="28" t="s">
        <v>21</v>
      </c>
      <c r="C14" s="26"/>
      <c r="D14" s="27"/>
      <c r="E14" s="7" t="s">
        <v>18</v>
      </c>
      <c r="F14" s="6">
        <v>48</v>
      </c>
      <c r="G14" s="8">
        <v>0</v>
      </c>
      <c r="H14" s="6">
        <f t="shared" si="0"/>
        <v>0</v>
      </c>
      <c r="I14" s="9">
        <f>26.09*(100-J9)/100</f>
        <v>26.09</v>
      </c>
      <c r="J14" s="6">
        <f t="shared" si="1"/>
        <v>0</v>
      </c>
      <c r="K14" s="34"/>
      <c r="L14" s="34"/>
      <c r="M14" s="34"/>
      <c r="N14" s="34"/>
      <c r="O14" s="5"/>
      <c r="P14" s="5"/>
      <c r="Q14" s="5"/>
      <c r="R14" s="5"/>
      <c r="S14" s="5"/>
      <c r="T14" s="5"/>
    </row>
    <row r="15" spans="1:20" ht="22.5" customHeight="1">
      <c r="A15" s="10">
        <v>5</v>
      </c>
      <c r="B15" s="28" t="s">
        <v>22</v>
      </c>
      <c r="C15" s="26"/>
      <c r="D15" s="27"/>
      <c r="E15" s="7" t="s">
        <v>18</v>
      </c>
      <c r="F15" s="6">
        <v>42</v>
      </c>
      <c r="G15" s="8">
        <v>0</v>
      </c>
      <c r="H15" s="6">
        <f t="shared" si="0"/>
        <v>0</v>
      </c>
      <c r="I15" s="9">
        <f>11.77*(100-J9)/100</f>
        <v>11.77</v>
      </c>
      <c r="J15" s="6">
        <f t="shared" si="1"/>
        <v>0</v>
      </c>
      <c r="K15" s="34"/>
      <c r="L15" s="34"/>
      <c r="M15" s="34"/>
      <c r="N15" s="34"/>
      <c r="O15" s="5"/>
      <c r="P15" s="5"/>
      <c r="Q15" s="5"/>
      <c r="R15" s="5"/>
      <c r="S15" s="5"/>
      <c r="T15" s="5"/>
    </row>
    <row r="16" spans="1:20" ht="22.5" customHeight="1">
      <c r="A16" s="10">
        <v>6</v>
      </c>
      <c r="B16" s="28" t="s">
        <v>23</v>
      </c>
      <c r="C16" s="26"/>
      <c r="D16" s="27"/>
      <c r="E16" s="7" t="s">
        <v>18</v>
      </c>
      <c r="F16" s="6">
        <v>1000</v>
      </c>
      <c r="G16" s="8">
        <v>0</v>
      </c>
      <c r="H16" s="6">
        <f t="shared" si="0"/>
        <v>0</v>
      </c>
      <c r="I16" s="9">
        <f>2.64*(100-J9)/100</f>
        <v>2.64</v>
      </c>
      <c r="J16" s="6">
        <f t="shared" si="1"/>
        <v>0</v>
      </c>
      <c r="K16" s="34"/>
      <c r="L16" s="34"/>
      <c r="M16" s="34"/>
      <c r="N16" s="34"/>
      <c r="O16" s="5"/>
      <c r="P16" s="5"/>
      <c r="Q16" s="5"/>
      <c r="R16" s="5"/>
      <c r="S16" s="5"/>
      <c r="T16" s="5"/>
    </row>
    <row r="17" spans="1:20" ht="22.5" customHeight="1">
      <c r="A17" s="10">
        <v>7</v>
      </c>
      <c r="B17" s="28" t="s">
        <v>24</v>
      </c>
      <c r="C17" s="26"/>
      <c r="D17" s="27"/>
      <c r="E17" s="7" t="s">
        <v>18</v>
      </c>
      <c r="F17" s="6">
        <v>250</v>
      </c>
      <c r="G17" s="8">
        <v>0</v>
      </c>
      <c r="H17" s="6">
        <f t="shared" si="0"/>
        <v>0</v>
      </c>
      <c r="I17" s="9">
        <f>5.28*(100-J9)/100</f>
        <v>5.28</v>
      </c>
      <c r="J17" s="6">
        <f t="shared" si="1"/>
        <v>0</v>
      </c>
      <c r="K17" s="34"/>
      <c r="L17" s="34"/>
      <c r="M17" s="34"/>
      <c r="N17" s="34"/>
      <c r="O17" s="5"/>
      <c r="P17" s="5"/>
      <c r="Q17" s="5"/>
      <c r="R17" s="5"/>
      <c r="S17" s="5"/>
      <c r="T17" s="5"/>
    </row>
    <row r="18" spans="1:20" ht="22.5" customHeight="1">
      <c r="A18" s="10">
        <v>8</v>
      </c>
      <c r="B18" s="28" t="s">
        <v>25</v>
      </c>
      <c r="C18" s="26"/>
      <c r="D18" s="27"/>
      <c r="E18" s="7" t="s">
        <v>18</v>
      </c>
      <c r="F18" s="6">
        <v>24</v>
      </c>
      <c r="G18" s="8">
        <v>0</v>
      </c>
      <c r="H18" s="6">
        <f t="shared" si="0"/>
        <v>0</v>
      </c>
      <c r="I18" s="9">
        <f>20.33*(100-J9)/100</f>
        <v>20.329999999999998</v>
      </c>
      <c r="J18" s="6">
        <f t="shared" si="1"/>
        <v>0</v>
      </c>
      <c r="K18" s="34"/>
      <c r="L18" s="34"/>
      <c r="M18" s="34"/>
      <c r="N18" s="34"/>
      <c r="O18" s="5"/>
      <c r="P18" s="5"/>
      <c r="Q18" s="5"/>
      <c r="R18" s="5"/>
      <c r="S18" s="5"/>
      <c r="T18" s="5"/>
    </row>
    <row r="19" spans="1:20" ht="22.5" customHeight="1">
      <c r="A19" s="10">
        <v>9</v>
      </c>
      <c r="B19" s="28" t="s">
        <v>26</v>
      </c>
      <c r="C19" s="26"/>
      <c r="D19" s="27"/>
      <c r="E19" s="7" t="s">
        <v>18</v>
      </c>
      <c r="F19" s="6">
        <v>12</v>
      </c>
      <c r="G19" s="8">
        <v>0</v>
      </c>
      <c r="H19" s="6">
        <f t="shared" si="0"/>
        <v>0</v>
      </c>
      <c r="I19" s="9">
        <f>36.82*(100-J9)/100</f>
        <v>36.82</v>
      </c>
      <c r="J19" s="6">
        <f t="shared" si="1"/>
        <v>0</v>
      </c>
      <c r="K19" s="34"/>
      <c r="L19" s="34"/>
      <c r="M19" s="34"/>
      <c r="N19" s="34"/>
      <c r="O19" s="5"/>
      <c r="P19" s="5"/>
      <c r="Q19" s="5"/>
      <c r="R19" s="5"/>
      <c r="S19" s="5"/>
      <c r="T19" s="5"/>
    </row>
    <row r="20" spans="1:20" ht="22.5" customHeight="1">
      <c r="A20" s="10">
        <v>10</v>
      </c>
      <c r="B20" s="28" t="s">
        <v>27</v>
      </c>
      <c r="C20" s="26"/>
      <c r="D20" s="27"/>
      <c r="E20" s="7" t="s">
        <v>18</v>
      </c>
      <c r="F20" s="6">
        <v>48</v>
      </c>
      <c r="G20" s="8">
        <v>0</v>
      </c>
      <c r="H20" s="6">
        <f t="shared" si="0"/>
        <v>0</v>
      </c>
      <c r="I20" s="9">
        <f>26.09*(100-J9)/100</f>
        <v>26.09</v>
      </c>
      <c r="J20" s="6">
        <f t="shared" si="1"/>
        <v>0</v>
      </c>
      <c r="K20" s="34"/>
      <c r="L20" s="34"/>
      <c r="M20" s="34"/>
      <c r="N20" s="34"/>
      <c r="O20" s="5"/>
      <c r="P20" s="5"/>
      <c r="Q20" s="5"/>
      <c r="R20" s="5"/>
      <c r="S20" s="5"/>
      <c r="T20" s="5"/>
    </row>
    <row r="21" spans="1:20" ht="22.5" customHeight="1">
      <c r="A21" s="10">
        <v>11</v>
      </c>
      <c r="B21" s="28" t="s">
        <v>28</v>
      </c>
      <c r="C21" s="26"/>
      <c r="D21" s="27"/>
      <c r="E21" s="7" t="s">
        <v>18</v>
      </c>
      <c r="F21" s="6">
        <v>48</v>
      </c>
      <c r="G21" s="8">
        <v>0</v>
      </c>
      <c r="H21" s="6">
        <f t="shared" si="0"/>
        <v>0</v>
      </c>
      <c r="I21" s="9">
        <f>32.09*(100-J9)/100</f>
        <v>32.090000000000003</v>
      </c>
      <c r="J21" s="6">
        <f t="shared" si="1"/>
        <v>0</v>
      </c>
      <c r="K21" s="34"/>
      <c r="L21" s="34"/>
      <c r="M21" s="34"/>
      <c r="N21" s="34"/>
      <c r="O21" s="5"/>
      <c r="P21" s="5"/>
      <c r="Q21" s="5"/>
      <c r="R21" s="5"/>
      <c r="S21" s="5"/>
      <c r="T21" s="5"/>
    </row>
    <row r="22" spans="1:20" ht="22.5" customHeight="1">
      <c r="A22" s="10">
        <v>12</v>
      </c>
      <c r="B22" s="28" t="s">
        <v>29</v>
      </c>
      <c r="C22" s="26"/>
      <c r="D22" s="27"/>
      <c r="E22" s="7" t="s">
        <v>18</v>
      </c>
      <c r="F22" s="6">
        <v>60</v>
      </c>
      <c r="G22" s="8">
        <v>0</v>
      </c>
      <c r="H22" s="6">
        <f t="shared" si="0"/>
        <v>0</v>
      </c>
      <c r="I22" s="9">
        <f>14.8*(100-J9)/100</f>
        <v>14.8</v>
      </c>
      <c r="J22" s="6">
        <f t="shared" si="1"/>
        <v>0</v>
      </c>
      <c r="K22" s="34"/>
      <c r="L22" s="34"/>
      <c r="M22" s="34"/>
      <c r="N22" s="34"/>
      <c r="O22" s="5"/>
      <c r="P22" s="5"/>
      <c r="Q22" s="5"/>
      <c r="R22" s="5"/>
      <c r="S22" s="5"/>
      <c r="T22" s="5"/>
    </row>
    <row r="23" spans="1:20" ht="12.75" hidden="1" customHeight="1">
      <c r="A23" s="11">
        <v>1</v>
      </c>
      <c r="B23" s="25" t="s">
        <v>30</v>
      </c>
      <c r="C23" s="26"/>
      <c r="D23" s="27"/>
      <c r="E23" s="12" t="s">
        <v>18</v>
      </c>
      <c r="F23" s="13">
        <v>80</v>
      </c>
      <c r="G23" s="13">
        <v>2</v>
      </c>
      <c r="H23" s="11">
        <f t="shared" si="0"/>
        <v>160</v>
      </c>
      <c r="I23" s="14">
        <f t="shared" ref="I23:I26" si="2">16.875*(100-J21)/100</f>
        <v>16.875</v>
      </c>
      <c r="J23" s="11">
        <f t="shared" si="1"/>
        <v>2700</v>
      </c>
      <c r="K23" s="34"/>
      <c r="L23" s="34"/>
      <c r="M23" s="34"/>
      <c r="N23" s="34"/>
      <c r="O23" s="5"/>
      <c r="P23" s="5"/>
      <c r="Q23" s="5"/>
      <c r="R23" s="5"/>
      <c r="S23" s="5"/>
      <c r="T23" s="5"/>
    </row>
    <row r="24" spans="1:20" ht="12.75" hidden="1" customHeight="1">
      <c r="A24" s="11">
        <v>1</v>
      </c>
      <c r="B24" s="25" t="s">
        <v>30</v>
      </c>
      <c r="C24" s="26"/>
      <c r="D24" s="27"/>
      <c r="E24" s="12" t="s">
        <v>18</v>
      </c>
      <c r="F24" s="13">
        <v>80</v>
      </c>
      <c r="G24" s="13">
        <v>2</v>
      </c>
      <c r="H24" s="11">
        <f t="shared" si="0"/>
        <v>160</v>
      </c>
      <c r="I24" s="14">
        <f t="shared" si="2"/>
        <v>16.875</v>
      </c>
      <c r="J24" s="11">
        <f t="shared" si="1"/>
        <v>2700</v>
      </c>
      <c r="K24" s="34"/>
      <c r="L24" s="34"/>
      <c r="M24" s="34"/>
      <c r="N24" s="34"/>
      <c r="O24" s="5"/>
      <c r="P24" s="5"/>
      <c r="Q24" s="5"/>
      <c r="R24" s="5"/>
      <c r="S24" s="5"/>
      <c r="T24" s="5"/>
    </row>
    <row r="25" spans="1:20" ht="12.75" hidden="1" customHeight="1">
      <c r="A25" s="11">
        <v>1</v>
      </c>
      <c r="B25" s="25" t="s">
        <v>30</v>
      </c>
      <c r="C25" s="26"/>
      <c r="D25" s="27"/>
      <c r="E25" s="12" t="s">
        <v>18</v>
      </c>
      <c r="F25" s="13">
        <v>80</v>
      </c>
      <c r="G25" s="13">
        <v>2</v>
      </c>
      <c r="H25" s="11">
        <f t="shared" si="0"/>
        <v>160</v>
      </c>
      <c r="I25" s="14">
        <f t="shared" si="2"/>
        <v>-438.75</v>
      </c>
      <c r="J25" s="11">
        <f t="shared" si="1"/>
        <v>-70200</v>
      </c>
      <c r="K25" s="34"/>
      <c r="L25" s="34"/>
      <c r="M25" s="34"/>
      <c r="N25" s="34"/>
      <c r="O25" s="5"/>
      <c r="P25" s="5"/>
      <c r="Q25" s="5"/>
      <c r="R25" s="5"/>
      <c r="S25" s="5"/>
      <c r="T25" s="5"/>
    </row>
    <row r="26" spans="1:20" ht="12.75" hidden="1" customHeight="1">
      <c r="A26" s="11">
        <v>1</v>
      </c>
      <c r="B26" s="25" t="s">
        <v>30</v>
      </c>
      <c r="C26" s="26"/>
      <c r="D26" s="27"/>
      <c r="E26" s="12" t="s">
        <v>18</v>
      </c>
      <c r="F26" s="13">
        <v>80</v>
      </c>
      <c r="G26" s="13">
        <v>2</v>
      </c>
      <c r="H26" s="11">
        <f t="shared" si="0"/>
        <v>160</v>
      </c>
      <c r="I26" s="14">
        <f t="shared" si="2"/>
        <v>-438.75</v>
      </c>
      <c r="J26" s="11">
        <f t="shared" si="1"/>
        <v>-70200</v>
      </c>
      <c r="K26" s="34"/>
      <c r="L26" s="34"/>
      <c r="M26" s="34"/>
      <c r="N26" s="34"/>
      <c r="O26" s="5"/>
      <c r="P26" s="5"/>
      <c r="Q26" s="5"/>
      <c r="R26" s="5"/>
      <c r="S26" s="5"/>
      <c r="T26" s="5"/>
    </row>
    <row r="27" spans="1:20" ht="15.75" customHeight="1">
      <c r="H27" s="15"/>
      <c r="I27" s="15" t="s">
        <v>31</v>
      </c>
      <c r="J27" s="16">
        <f>SUM(J11)</f>
        <v>0</v>
      </c>
      <c r="K27" s="34"/>
      <c r="L27" s="34"/>
      <c r="M27" s="34"/>
      <c r="N27" s="34"/>
    </row>
    <row r="28" spans="1:20" ht="15.75" customHeight="1">
      <c r="H28" s="15"/>
      <c r="I28" s="15" t="s">
        <v>32</v>
      </c>
      <c r="J28" s="17">
        <v>0</v>
      </c>
      <c r="K28" s="34"/>
      <c r="L28" s="34"/>
      <c r="M28" s="34"/>
      <c r="N28" s="34"/>
    </row>
    <row r="29" spans="1:20" ht="15.75" customHeight="1">
      <c r="H29" s="15"/>
      <c r="I29" s="15" t="s">
        <v>33</v>
      </c>
      <c r="J29" s="18">
        <f>J27</f>
        <v>0</v>
      </c>
      <c r="K29" s="34"/>
      <c r="L29" s="34"/>
      <c r="M29" s="34"/>
      <c r="N29" s="34"/>
    </row>
    <row r="30" spans="1:20" ht="11.25" customHeight="1">
      <c r="K30" s="34"/>
      <c r="L30" s="34"/>
      <c r="M30" s="34"/>
      <c r="N30" s="34"/>
    </row>
    <row r="31" spans="1:20" ht="15.7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34"/>
      <c r="M31" s="34"/>
      <c r="N31" s="34"/>
    </row>
    <row r="32" spans="1:20" ht="14.25" customHeight="1">
      <c r="A32" s="19" t="s">
        <v>34</v>
      </c>
      <c r="K32" s="34"/>
      <c r="L32" s="34"/>
      <c r="M32" s="34"/>
      <c r="N32" s="34"/>
    </row>
    <row r="33" spans="1:20" ht="11.25" customHeight="1">
      <c r="K33" s="34"/>
      <c r="L33" s="34"/>
      <c r="M33" s="34"/>
      <c r="N33" s="34"/>
    </row>
    <row r="34" spans="1:20" ht="11.25" customHeight="1">
      <c r="K34" s="34"/>
      <c r="L34" s="34"/>
      <c r="M34" s="34"/>
      <c r="N34" s="34"/>
    </row>
    <row r="35" spans="1:20" ht="12.75" customHeight="1">
      <c r="B35" s="20" t="s">
        <v>35</v>
      </c>
      <c r="C35" s="30"/>
      <c r="D35" s="31"/>
      <c r="F35" s="20"/>
      <c r="G35" s="20" t="s">
        <v>36</v>
      </c>
      <c r="K35" s="34"/>
      <c r="L35" s="34"/>
      <c r="M35" s="34"/>
      <c r="N35" s="34"/>
    </row>
    <row r="36" spans="1:20" ht="24" customHeight="1">
      <c r="A36" s="5"/>
      <c r="B36" s="5"/>
      <c r="C36" s="22" t="s">
        <v>37</v>
      </c>
      <c r="D36" s="23"/>
      <c r="E36" s="5"/>
      <c r="F36" s="5"/>
      <c r="G36" s="5"/>
      <c r="H36" s="21"/>
      <c r="I36" s="24" t="s">
        <v>38</v>
      </c>
      <c r="J36" s="23"/>
      <c r="K36" s="34"/>
      <c r="L36" s="34"/>
      <c r="M36" s="34"/>
      <c r="N36" s="34"/>
      <c r="O36" s="5"/>
      <c r="P36" s="5"/>
      <c r="Q36" s="5"/>
      <c r="R36" s="5"/>
      <c r="S36" s="5"/>
      <c r="T36" s="5"/>
    </row>
    <row r="37" spans="1:20" ht="17.399999999999999" customHeight="1">
      <c r="A37" s="40" t="s">
        <v>39</v>
      </c>
      <c r="B37" s="40"/>
      <c r="C37" s="40"/>
      <c r="D37" s="40"/>
      <c r="E37" s="40"/>
      <c r="F37" s="41"/>
      <c r="G37" s="41"/>
      <c r="H37" s="41"/>
      <c r="I37" s="42"/>
      <c r="J37" s="42"/>
      <c r="K37" s="42"/>
      <c r="L37" s="42"/>
    </row>
    <row r="38" spans="1:20" ht="17.399999999999999" customHeight="1">
      <c r="A38" s="43" t="s">
        <v>40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20" ht="17.399999999999999" customHeight="1">
      <c r="A39" s="45" t="s">
        <v>41</v>
      </c>
      <c r="B39" s="46"/>
      <c r="C39" s="46"/>
      <c r="D39" s="45"/>
      <c r="E39" s="45"/>
      <c r="F39" s="45"/>
      <c r="G39" s="45"/>
      <c r="H39" s="45"/>
      <c r="I39" s="47"/>
      <c r="J39" s="47"/>
      <c r="K39" s="47"/>
      <c r="L39" s="47"/>
    </row>
    <row r="40" spans="1:20" ht="11.25" customHeight="1"/>
    <row r="41" spans="1:20" ht="11.25" customHeight="1"/>
    <row r="42" spans="1:20" ht="11.25" customHeight="1"/>
    <row r="43" spans="1:20" ht="11.25" customHeight="1"/>
    <row r="44" spans="1:20" ht="11.25" customHeight="1"/>
    <row r="45" spans="1:20" ht="11.25" customHeight="1"/>
    <row r="46" spans="1:20" ht="11.25" customHeight="1"/>
    <row r="47" spans="1:20" ht="11.25" customHeight="1"/>
    <row r="48" spans="1:20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24">
    <mergeCell ref="A38:L38"/>
    <mergeCell ref="H1:I1"/>
    <mergeCell ref="B10:D10"/>
    <mergeCell ref="C35:D35"/>
    <mergeCell ref="A31:J31"/>
    <mergeCell ref="K1:N36"/>
    <mergeCell ref="B14:D14"/>
    <mergeCell ref="B13:D13"/>
    <mergeCell ref="B12:D12"/>
    <mergeCell ref="B11:D11"/>
    <mergeCell ref="B22:D22"/>
    <mergeCell ref="B21:D21"/>
    <mergeCell ref="B20:D20"/>
    <mergeCell ref="B19:D19"/>
    <mergeCell ref="B18:D18"/>
    <mergeCell ref="B17:D17"/>
    <mergeCell ref="B16:D16"/>
    <mergeCell ref="C36:D36"/>
    <mergeCell ref="I36:J36"/>
    <mergeCell ref="B25:D25"/>
    <mergeCell ref="B26:D26"/>
    <mergeCell ref="B15:D15"/>
    <mergeCell ref="B23:D23"/>
    <mergeCell ref="B24:D24"/>
  </mergeCells>
  <hyperlinks>
    <hyperlink ref="H1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Val1ko</cp:lastModifiedBy>
  <dcterms:modified xsi:type="dcterms:W3CDTF">2019-06-18T17:17:27Z</dcterms:modified>
</cp:coreProperties>
</file>