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6930" activeTab="1"/>
  </bookViews>
  <sheets>
    <sheet name="ВИРОБНИК" sheetId="1" r:id="rId1"/>
    <sheet name="Прайс" sheetId="2" r:id="rId2"/>
  </sheets>
  <definedNames/>
  <calcPr fullCalcOnLoad="1"/>
</workbook>
</file>

<file path=xl/sharedStrings.xml><?xml version="1.0" encoding="utf-8"?>
<sst xmlns="http://schemas.openxmlformats.org/spreadsheetml/2006/main" count="197" uniqueCount="83">
  <si>
    <t>м</t>
  </si>
  <si>
    <r>
      <rPr>
        <b/>
        <sz val="22"/>
        <color indexed="10"/>
        <rFont val="Calibri"/>
        <family val="2"/>
      </rPr>
      <t>Торговая группа «Fenix»</t>
    </r>
    <r>
      <rPr>
        <sz val="16"/>
        <color indexed="8"/>
        <rFont val="Calibri"/>
        <family val="2"/>
      </rPr>
      <t xml:space="preserve"> </t>
    </r>
    <r>
      <rPr>
        <sz val="18"/>
        <color indexed="8"/>
        <rFont val="Calibri"/>
        <family val="2"/>
      </rPr>
      <t xml:space="preserve"> была образована  в Чехии в 1990 г. Изначально это было созданное для производственных целей  ООО «Fenix», которое сразу же завоевало свое место на рынке электрическими теплоизлучающими нагревательными панелями ECOSUN. Вскоре предприятие начало производить электрические конвекторы ECOFLEX, маты и нагревательные кабели ECOFLOOR, а также  нагревательные пленки. </t>
    </r>
  </si>
  <si>
    <r>
      <t xml:space="preserve"> На данный  момент холдинговая группа «Fenix»  является одним из крупнейших в европе производителей плоских электрических нагревательных систем, и экспортирует свою продукцию в более чем 50 стран, находящихся на разных континентах.
 Кабельные системы обогрева </t>
    </r>
    <r>
      <rPr>
        <b/>
        <sz val="16"/>
        <color indexed="10"/>
        <rFont val="Calibri"/>
        <family val="2"/>
      </rPr>
      <t>ECOFLOOR</t>
    </r>
    <r>
      <rPr>
        <sz val="16"/>
        <color indexed="8"/>
        <rFont val="Calibri"/>
        <family val="2"/>
      </rPr>
      <t xml:space="preserve"> основаны на принципе разогрева резистивного проводника кабеле в результате прохождения электрического тока и предназначены для комфортного нагрева пола, дополнительного или полного  обогрева жилых и промышленных помещений различных типов, включая помещения с высоким уровнем влажности. 
</t>
    </r>
  </si>
  <si>
    <t xml:space="preserve"> Для обогрева пола были специально разработанны нагревательные кабели и маты ECOFLOOR, которые зарекомендовали своей надежностью и долговечностью в эксплуатации,  гарантия на продукцию составляет 15 лет.
Низкотемпературные кабели FENIX в одно или двужильном исполнении и защитным экраном укладываются внутрь основания пола в бетонную стяжку или в слой плиточного клея и превращает всю площадь пола в помещении в греющую панель.  Равномерно поднимаясь от поверхности пола тепло нагревает воздух в  обогреваенмом помещении  формируя наиболее комфортный тепловой режим для человека.</t>
  </si>
  <si>
    <t xml:space="preserve">   Системы ECOFLOOR управляются с помощью специальной терморегулирующей аппаратуры, позволяющей поддерживать помещения или температуру пола  с точностью до градуса, что позволяет потдерживать комфортные температурные условия и экономить электроэнергию.
Благодаря своей простоте установка системы может быть выполнена  человеком без специальной подготовки после изучения инструкции по установке, и только подключение в сеть должно быть выполнено квалифицированным электриком. Мы предлагаем для установки  различные виды типа тёплого пола:  систему аккумулирующую тепло - «в стяжку» и систему ультратонкого тёплого пола «без стяжки».</t>
  </si>
  <si>
    <t xml:space="preserve">Выбрать:
Кабель для тёплого пола монтаж в стяжку.
Кабель для тёплого пола монтаж без стяжки (в клеевой раствор).
Алюминиевые маты  для укладки под ламинат, паркетную доску, линолеум (монтаж на подложку)(без клеевого раствора).
</t>
  </si>
  <si>
    <t>Нагревательные маты Fenix LDTS 160 Вт/м кв для укладки под плитку, шаг укл. кабеля 8 см</t>
  </si>
  <si>
    <t>Тонкий кабель Fenix (Чехия) ADSV 10 Вт/м для укладки под плитку</t>
  </si>
  <si>
    <t>Тип</t>
  </si>
  <si>
    <t>Мощность</t>
  </si>
  <si>
    <t>Длина</t>
  </si>
  <si>
    <t>Площадь</t>
  </si>
  <si>
    <t>Цена мат</t>
  </si>
  <si>
    <t>Цена комплект с гофрой</t>
  </si>
  <si>
    <t>внутренняя изоляция</t>
  </si>
  <si>
    <t>Площадь, h= 0,08 м</t>
  </si>
  <si>
    <t>Площадь, h= 0,06 м</t>
  </si>
  <si>
    <t>Цена за кабель</t>
  </si>
  <si>
    <t>Цена за комплект</t>
  </si>
  <si>
    <t>кол-во монт. ленты</t>
  </si>
  <si>
    <t>LDTS</t>
  </si>
  <si>
    <t>Вт</t>
  </si>
  <si>
    <t>кв.м</t>
  </si>
  <si>
    <t>грн</t>
  </si>
  <si>
    <t>ADSV</t>
  </si>
  <si>
    <t>125 Вт/м кв.</t>
  </si>
  <si>
    <t>167 Вт/м кв.</t>
  </si>
  <si>
    <t>12070-165</t>
  </si>
  <si>
    <t>PTFE</t>
  </si>
  <si>
    <t>12130-165</t>
  </si>
  <si>
    <t>12210-165</t>
  </si>
  <si>
    <t>12260-165</t>
  </si>
  <si>
    <t>12340-165</t>
  </si>
  <si>
    <t>12410-165</t>
  </si>
  <si>
    <t>12500-165</t>
  </si>
  <si>
    <t>12560-165</t>
  </si>
  <si>
    <t>12670-165</t>
  </si>
  <si>
    <t>12810-165</t>
  </si>
  <si>
    <t>121000-165</t>
  </si>
  <si>
    <t>121210-165</t>
  </si>
  <si>
    <t>121400-165</t>
  </si>
  <si>
    <t>121800-165</t>
  </si>
  <si>
    <t>122150-165</t>
  </si>
  <si>
    <t>Монтажная лента h=20мм - 7 грн/м, комплект включает 3 м гофры</t>
  </si>
  <si>
    <t>122600-165</t>
  </si>
  <si>
    <t>2600 *</t>
  </si>
  <si>
    <t>PTFE *</t>
  </si>
  <si>
    <t xml:space="preserve">  PTFE - изделия с фторполимерной внутренный изояцией (t плавл = 205C)</t>
  </si>
  <si>
    <t>Суммарная площадь</t>
  </si>
  <si>
    <t>Средняя цена</t>
  </si>
  <si>
    <t>Цена за 1 кв.м.</t>
  </si>
  <si>
    <t>* - рекомендуем использовать с термостами Eberle (не рекомендуем MENRED (IN-TERM))</t>
  </si>
  <si>
    <t>Каждый комплект включает в себя 3 м гофры. Маты 1800-2600 Вт имеют шаг укладкти кабля 12 см</t>
  </si>
  <si>
    <t>Нагревательный кабель Fenix (Чехия) двужильные ADSV 18 Вт/м для укладки в стяжку</t>
  </si>
  <si>
    <t>Площадь, h= 0,14 м</t>
  </si>
  <si>
    <t>Площадь, h= 0,12 м</t>
  </si>
  <si>
    <t>Площадь, h= 0,10 м</t>
  </si>
  <si>
    <t>129 Вт/мкв.</t>
  </si>
  <si>
    <t>150 Вт/м кв.</t>
  </si>
  <si>
    <t>180 Вт/м кв.</t>
  </si>
  <si>
    <t>225 Вт/м кв.</t>
  </si>
  <si>
    <t xml:space="preserve">Монтажная лента h=20мм - 7 грн/м, комплект включает 2 метра трубы гофрированной. </t>
  </si>
  <si>
    <t>Каждый комплект включает в себя 3 м гофры</t>
  </si>
  <si>
    <t>Нагревательный кабель Fenix (Чехия) одножильный ASL1P 18 Вт/м для укладки в стяжку</t>
  </si>
  <si>
    <t>ASL1P</t>
  </si>
  <si>
    <t>129 Вт/м кв.</t>
  </si>
  <si>
    <t>x</t>
  </si>
  <si>
    <t>Соединение нагревательного и питающего проводов муфтовое</t>
  </si>
  <si>
    <t>тел.: (098) 657 31 69  (066) 553 27 33 
тел.: (044) 223-85-62  тел/факс.: (056) 785-55-90 
E-Mail:  arkady@hcsystems.com.ua
САЙТ компанії:   www.hcsystems.com.ua
Сайт магазину:  www.elektrodiskont.com.ua</t>
  </si>
  <si>
    <t>Нагревательный кабель двужильный ADPSV 30 Вт/м для наружного обогрева (обогрев кровли, водостоков, наружных площадей)</t>
  </si>
  <si>
    <t>Площадь, h= 0,12 м, 250 Вт/м кв.</t>
  </si>
  <si>
    <t>Площадь, h= 0,10 м, 300 Вт/м кв.</t>
  </si>
  <si>
    <t>Площадь, h= 0,08 м, 375 Вт/м кв.</t>
  </si>
  <si>
    <t>Цена</t>
  </si>
  <si>
    <t>НДС</t>
  </si>
  <si>
    <t>Мощность кабеля погонная 30 Вт/м</t>
  </si>
  <si>
    <t>Питающий провод 5 м</t>
  </si>
  <si>
    <t>Наружная изоляция фторопласт (темп. плавления 205 С)</t>
  </si>
  <si>
    <t>Внутрення изоляция фторопласт (темп. плавления 205 С) + полиэтилен (дополнительная изоляция)</t>
  </si>
  <si>
    <t>Диаметр нагревательного кабеля 6 мм</t>
  </si>
  <si>
    <t>Гарантия 10 лет</t>
  </si>
  <si>
    <t>Мощность Вт.</t>
  </si>
  <si>
    <t>Длина нагревательного кабеля, м.</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</si>
</sst>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0000;[Red]\-00000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
  </numFmts>
  <fonts count="95">
    <font>
      <sz val="11"/>
      <color theme="1"/>
      <name val="Calibri"/>
      <family val="2"/>
    </font>
    <font>
      <sz val="11"/>
      <color indexed="8"/>
      <name val="Calibri"/>
      <family val="2"/>
    </font>
    <font>
      <sz val="11"/>
      <name val="Arial"/>
      <family val="2"/>
    </font>
    <font>
      <sz val="10"/>
      <name val="Myriad Pro"/>
      <family val="2"/>
    </font>
    <font>
      <sz val="18"/>
      <color indexed="8"/>
      <name val="Calibri"/>
      <family val="2"/>
    </font>
    <font>
      <sz val="16"/>
      <color indexed="8"/>
      <name val="Calibri"/>
      <family val="2"/>
    </font>
    <font>
      <b/>
      <sz val="16"/>
      <color indexed="10"/>
      <name val="Calibri"/>
      <family val="2"/>
    </font>
    <font>
      <b/>
      <sz val="22"/>
      <color indexed="10"/>
      <name val="Calibri"/>
      <family val="2"/>
    </font>
    <font>
      <b/>
      <sz val="8"/>
      <name val="Arial CE"/>
      <family val="2"/>
    </font>
    <font>
      <sz val="8"/>
      <name val="Arial Cyr"/>
      <family val="0"/>
    </font>
    <font>
      <b/>
      <sz val="7"/>
      <name val="Arial CE"/>
      <family val="2"/>
    </font>
    <font>
      <i/>
      <sz val="7"/>
      <color indexed="54"/>
      <name val="Arial"/>
      <family val="2"/>
    </font>
    <font>
      <sz val="7"/>
      <name val="Arial CE"/>
      <family val="0"/>
    </font>
    <font>
      <b/>
      <sz val="7"/>
      <color indexed="8"/>
      <name val="Arial CE"/>
      <family val="0"/>
    </font>
    <font>
      <i/>
      <sz val="8"/>
      <color indexed="54"/>
      <name val="Arial"/>
      <family val="2"/>
    </font>
    <font>
      <sz val="8"/>
      <name val="Arial CE"/>
      <family val="0"/>
    </font>
    <font>
      <b/>
      <sz val="8"/>
      <color indexed="8"/>
      <name val="Arial CE"/>
      <family val="0"/>
    </font>
    <font>
      <b/>
      <sz val="8"/>
      <color indexed="21"/>
      <name val="Arial CE"/>
      <family val="2"/>
    </font>
    <font>
      <sz val="8"/>
      <color indexed="10"/>
      <name val="Arial CE"/>
      <family val="2"/>
    </font>
    <font>
      <sz val="8"/>
      <color indexed="8"/>
      <name val="Arial"/>
      <family val="2"/>
    </font>
    <font>
      <b/>
      <sz val="8"/>
      <color indexed="8"/>
      <name val="Arial"/>
      <family val="2"/>
    </font>
    <font>
      <sz val="6"/>
      <name val="Arial Cyr"/>
      <family val="0"/>
    </font>
    <font>
      <b/>
      <sz val="6"/>
      <name val="Arial CE"/>
      <family val="2"/>
    </font>
    <font>
      <sz val="9"/>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30"/>
      <name val="Calibri"/>
      <family val="2"/>
    </font>
    <font>
      <sz val="7"/>
      <color indexed="63"/>
      <name val="Arial CE"/>
      <family val="0"/>
    </font>
    <font>
      <sz val="8"/>
      <color indexed="63"/>
      <name val="Arial CE"/>
      <family val="0"/>
    </font>
    <font>
      <sz val="8"/>
      <color indexed="36"/>
      <name val="Arial CE"/>
      <family val="0"/>
    </font>
    <font>
      <sz val="11"/>
      <color indexed="36"/>
      <name val="Calibri"/>
      <family val="2"/>
    </font>
    <font>
      <b/>
      <sz val="8"/>
      <color indexed="36"/>
      <name val="Arial CE"/>
      <family val="0"/>
    </font>
    <font>
      <sz val="8"/>
      <color indexed="36"/>
      <name val="Arial Cyr"/>
      <family val="0"/>
    </font>
    <font>
      <sz val="8"/>
      <color indexed="8"/>
      <name val="Calibri"/>
      <family val="2"/>
    </font>
    <font>
      <sz val="6"/>
      <color indexed="8"/>
      <name val="Calibri"/>
      <family val="2"/>
    </font>
    <font>
      <b/>
      <sz val="12"/>
      <color indexed="30"/>
      <name val="Calibri"/>
      <family val="2"/>
    </font>
    <font>
      <b/>
      <sz val="6"/>
      <color indexed="8"/>
      <name val="Arial CE"/>
      <family val="0"/>
    </font>
    <font>
      <b/>
      <sz val="6"/>
      <color indexed="8"/>
      <name val="Arial"/>
      <family val="2"/>
    </font>
    <font>
      <b/>
      <i/>
      <sz val="6"/>
      <name val="Arial Cyr"/>
      <family val="0"/>
    </font>
    <font>
      <sz val="6"/>
      <color indexed="8"/>
      <name val="Arial Cyr"/>
      <family val="0"/>
    </font>
    <font>
      <i/>
      <sz val="6"/>
      <color indexed="54"/>
      <name val="Arial"/>
      <family val="2"/>
    </font>
    <font>
      <b/>
      <sz val="6"/>
      <name val="Arial Cyr"/>
      <family val="0"/>
    </font>
    <font>
      <i/>
      <sz val="6"/>
      <name val="Arial Cyr"/>
      <family val="0"/>
    </font>
    <font>
      <sz val="6"/>
      <name val="Arial CE"/>
      <family val="2"/>
    </font>
    <font>
      <sz val="6"/>
      <color indexed="8"/>
      <name val="Arial"/>
      <family val="2"/>
    </font>
    <font>
      <sz val="6"/>
      <color indexed="10"/>
      <name val="Arial Cyr"/>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theme="1"/>
      <name val="Calibri"/>
      <family val="2"/>
    </font>
    <font>
      <sz val="16"/>
      <color rgb="FF0070C0"/>
      <name val="Calibri"/>
      <family val="2"/>
    </font>
    <font>
      <sz val="7"/>
      <color theme="1" tint="0.24998000264167786"/>
      <name val="Arial CE"/>
      <family val="0"/>
    </font>
    <font>
      <sz val="8"/>
      <color theme="1" tint="0.24998000264167786"/>
      <name val="Arial CE"/>
      <family val="0"/>
    </font>
    <font>
      <sz val="8"/>
      <color rgb="FF7030A0"/>
      <name val="Arial CE"/>
      <family val="0"/>
    </font>
    <font>
      <sz val="11"/>
      <color rgb="FF7030A0"/>
      <name val="Calibri"/>
      <family val="2"/>
    </font>
    <font>
      <b/>
      <sz val="8"/>
      <color rgb="FF7030A0"/>
      <name val="Arial CE"/>
      <family val="0"/>
    </font>
    <font>
      <sz val="8"/>
      <color rgb="FF7030A0"/>
      <name val="Arial Cyr"/>
      <family val="0"/>
    </font>
    <font>
      <sz val="8"/>
      <color theme="1"/>
      <name val="Calibri"/>
      <family val="2"/>
    </font>
    <font>
      <b/>
      <sz val="8"/>
      <color theme="1"/>
      <name val="Arial"/>
      <family val="2"/>
    </font>
    <font>
      <sz val="6"/>
      <color theme="1"/>
      <name val="Calibri"/>
      <family val="2"/>
    </font>
    <font>
      <b/>
      <sz val="12"/>
      <color rgb="FF0070C0"/>
      <name val="Calibri"/>
      <family val="2"/>
    </font>
    <font>
      <b/>
      <sz val="6"/>
      <color theme="1"/>
      <name val="Arial"/>
      <family val="2"/>
    </font>
    <font>
      <sz val="6"/>
      <color theme="1"/>
      <name val="Arial Cyr"/>
      <family val="0"/>
    </font>
    <font>
      <sz val="6"/>
      <color rgb="FFFF0000"/>
      <name val="Arial Cyr"/>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top/>
      <bottom/>
    </border>
    <border>
      <left style="thin"/>
      <right style="thin"/>
      <top style="thin"/>
      <bottom/>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3" fillId="0" borderId="0">
      <alignment/>
      <protection/>
    </xf>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7" borderId="2" applyNumberFormat="0" applyAlignment="0" applyProtection="0"/>
    <xf numFmtId="0" fontId="65" fillId="27" borderId="1" applyNumberFormat="0" applyAlignment="0" applyProtection="0"/>
    <xf numFmtId="0" fontId="6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28" borderId="7" applyNumberFormat="0" applyAlignment="0" applyProtection="0"/>
    <xf numFmtId="0" fontId="72" fillId="0" borderId="0" applyNumberFormat="0" applyFill="0" applyBorder="0" applyAlignment="0" applyProtection="0"/>
    <xf numFmtId="0" fontId="73" fillId="29" borderId="0" applyNumberFormat="0" applyBorder="0" applyAlignment="0" applyProtection="0"/>
    <xf numFmtId="0" fontId="0" fillId="0" borderId="0">
      <alignment/>
      <protection/>
    </xf>
    <xf numFmtId="0" fontId="74" fillId="0" borderId="0" applyNumberFormat="0" applyFill="0" applyBorder="0" applyAlignment="0" applyProtection="0"/>
    <xf numFmtId="0" fontId="75" fillId="30" borderId="0" applyNumberFormat="0" applyBorder="0" applyAlignment="0" applyProtection="0"/>
    <xf numFmtId="0" fontId="7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9" fillId="32" borderId="0" applyNumberFormat="0" applyBorder="0" applyAlignment="0" applyProtection="0"/>
  </cellStyleXfs>
  <cellXfs count="97">
    <xf numFmtId="0" fontId="0" fillId="0" borderId="0" xfId="0" applyFont="1" applyAlignment="1">
      <alignment/>
    </xf>
    <xf numFmtId="0" fontId="2" fillId="0" borderId="0" xfId="0" applyFont="1" applyAlignment="1">
      <alignment horizontal="center" vertical="center" wrapText="1"/>
    </xf>
    <xf numFmtId="0" fontId="80" fillId="0" borderId="0" xfId="0" applyFont="1" applyAlignment="1">
      <alignment horizontal="left" vertical="top" wrapText="1"/>
    </xf>
    <xf numFmtId="0" fontId="81" fillId="0" borderId="0" xfId="0" applyFont="1" applyAlignment="1">
      <alignment horizontal="left" vertical="top" wrapText="1"/>
    </xf>
    <xf numFmtId="0" fontId="8" fillId="33" borderId="0" xfId="54" applyFont="1" applyFill="1" applyAlignment="1">
      <alignment horizontal="center" vertical="center"/>
      <protection/>
    </xf>
    <xf numFmtId="0" fontId="9" fillId="33" borderId="0" xfId="54" applyFont="1" applyFill="1" applyAlignment="1">
      <alignment horizontal="center" vertical="center"/>
      <protection/>
    </xf>
    <xf numFmtId="0" fontId="9" fillId="33" borderId="0" xfId="54" applyFont="1" applyFill="1">
      <alignment/>
      <protection/>
    </xf>
    <xf numFmtId="0" fontId="0" fillId="33" borderId="0" xfId="54" applyFill="1">
      <alignment/>
      <protection/>
    </xf>
    <xf numFmtId="0" fontId="8" fillId="33" borderId="0" xfId="54" applyFont="1" applyFill="1" applyAlignment="1">
      <alignment horizontal="left" vertical="center"/>
      <protection/>
    </xf>
    <xf numFmtId="0" fontId="9" fillId="33" borderId="0" xfId="54" applyFont="1" applyFill="1" applyBorder="1" applyAlignment="1">
      <alignment horizontal="center" vertical="center"/>
      <protection/>
    </xf>
    <xf numFmtId="0" fontId="10" fillId="33" borderId="10" xfId="54" applyFont="1" applyFill="1" applyBorder="1" applyAlignment="1">
      <alignment horizontal="center" vertical="center" wrapText="1"/>
      <protection/>
    </xf>
    <xf numFmtId="2" fontId="10" fillId="33" borderId="10" xfId="54" applyNumberFormat="1" applyFont="1" applyFill="1" applyBorder="1" applyAlignment="1">
      <alignment horizontal="center" vertical="center" wrapText="1"/>
      <protection/>
    </xf>
    <xf numFmtId="0" fontId="12" fillId="33" borderId="10" xfId="54" applyFont="1" applyFill="1" applyBorder="1" applyAlignment="1">
      <alignment horizontal="center" vertical="center"/>
      <protection/>
    </xf>
    <xf numFmtId="0" fontId="10" fillId="33" borderId="10" xfId="54" applyFont="1" applyFill="1" applyBorder="1" applyAlignment="1">
      <alignment horizontal="center" vertical="center"/>
      <protection/>
    </xf>
    <xf numFmtId="164" fontId="82" fillId="33" borderId="10" xfId="54" applyNumberFormat="1" applyFont="1" applyFill="1" applyBorder="1" applyAlignment="1">
      <alignment horizontal="center" vertical="center"/>
      <protection/>
    </xf>
    <xf numFmtId="164" fontId="10" fillId="33" borderId="11" xfId="54" applyNumberFormat="1" applyFont="1" applyFill="1" applyBorder="1" applyAlignment="1">
      <alignment horizontal="center" vertical="center"/>
      <protection/>
    </xf>
    <xf numFmtId="1" fontId="10" fillId="33" borderId="11" xfId="54" applyNumberFormat="1" applyFont="1" applyFill="1" applyBorder="1" applyAlignment="1">
      <alignment horizontal="center" vertical="center"/>
      <protection/>
    </xf>
    <xf numFmtId="1" fontId="13" fillId="33" borderId="10" xfId="54" applyNumberFormat="1" applyFont="1" applyFill="1" applyBorder="1" applyAlignment="1">
      <alignment horizontal="center" vertical="center"/>
      <protection/>
    </xf>
    <xf numFmtId="2" fontId="11" fillId="33" borderId="0" xfId="54" applyNumberFormat="1" applyFont="1" applyFill="1" applyBorder="1" applyAlignment="1">
      <alignment horizontal="center" vertical="center"/>
      <protection/>
    </xf>
    <xf numFmtId="164" fontId="12" fillId="33" borderId="10" xfId="54" applyNumberFormat="1" applyFont="1" applyFill="1" applyBorder="1" applyAlignment="1">
      <alignment horizontal="center" vertical="center"/>
      <protection/>
    </xf>
    <xf numFmtId="1" fontId="10" fillId="33" borderId="10" xfId="54" applyNumberFormat="1" applyFont="1" applyFill="1" applyBorder="1" applyAlignment="1">
      <alignment horizontal="center" vertical="center"/>
      <protection/>
    </xf>
    <xf numFmtId="1" fontId="14" fillId="33" borderId="0" xfId="54" applyNumberFormat="1" applyFont="1" applyFill="1" applyBorder="1" applyAlignment="1">
      <alignment horizontal="center" vertical="center"/>
      <protection/>
    </xf>
    <xf numFmtId="2" fontId="14" fillId="33" borderId="0" xfId="54" applyNumberFormat="1" applyFont="1" applyFill="1" applyBorder="1" applyAlignment="1">
      <alignment horizontal="center" vertical="center"/>
      <protection/>
    </xf>
    <xf numFmtId="0" fontId="15" fillId="33" borderId="10" xfId="54" applyFont="1" applyFill="1" applyBorder="1" applyAlignment="1">
      <alignment horizontal="center" vertical="center"/>
      <protection/>
    </xf>
    <xf numFmtId="0" fontId="8" fillId="33" borderId="10" xfId="54" applyFont="1" applyFill="1" applyBorder="1" applyAlignment="1">
      <alignment horizontal="center" vertical="center"/>
      <protection/>
    </xf>
    <xf numFmtId="164" fontId="83" fillId="33" borderId="10" xfId="54" applyNumberFormat="1" applyFont="1" applyFill="1" applyBorder="1" applyAlignment="1">
      <alignment horizontal="center" vertical="center"/>
      <protection/>
    </xf>
    <xf numFmtId="164" fontId="8" fillId="33" borderId="11" xfId="54" applyNumberFormat="1" applyFont="1" applyFill="1" applyBorder="1" applyAlignment="1">
      <alignment horizontal="center" vertical="center"/>
      <protection/>
    </xf>
    <xf numFmtId="1" fontId="8" fillId="33" borderId="11" xfId="54" applyNumberFormat="1" applyFont="1" applyFill="1" applyBorder="1" applyAlignment="1">
      <alignment horizontal="center" vertical="center"/>
      <protection/>
    </xf>
    <xf numFmtId="1" fontId="16" fillId="33" borderId="10" xfId="54" applyNumberFormat="1" applyFont="1" applyFill="1" applyBorder="1" applyAlignment="1">
      <alignment horizontal="center" vertical="center"/>
      <protection/>
    </xf>
    <xf numFmtId="164" fontId="15" fillId="33" borderId="10" xfId="54" applyNumberFormat="1" applyFont="1" applyFill="1" applyBorder="1" applyAlignment="1">
      <alignment horizontal="center" vertical="center"/>
      <protection/>
    </xf>
    <xf numFmtId="1" fontId="8" fillId="33" borderId="10" xfId="54" applyNumberFormat="1" applyFont="1" applyFill="1" applyBorder="1" applyAlignment="1">
      <alignment horizontal="center" vertical="center"/>
      <protection/>
    </xf>
    <xf numFmtId="0" fontId="9" fillId="33" borderId="0" xfId="54" applyFont="1" applyFill="1" applyAlignment="1">
      <alignment horizontal="left" vertical="center"/>
      <protection/>
    </xf>
    <xf numFmtId="2" fontId="17" fillId="33" borderId="0" xfId="54" applyNumberFormat="1" applyFont="1" applyFill="1" applyBorder="1" applyAlignment="1">
      <alignment horizontal="center" vertical="center"/>
      <protection/>
    </xf>
    <xf numFmtId="0" fontId="17" fillId="33" borderId="0" xfId="54" applyFont="1" applyFill="1" applyBorder="1" applyAlignment="1">
      <alignment horizontal="center" vertical="center"/>
      <protection/>
    </xf>
    <xf numFmtId="164" fontId="84" fillId="33" borderId="10" xfId="54" applyNumberFormat="1" applyFont="1" applyFill="1" applyBorder="1" applyAlignment="1">
      <alignment horizontal="center" vertical="center"/>
      <protection/>
    </xf>
    <xf numFmtId="164" fontId="85" fillId="33" borderId="10" xfId="54" applyNumberFormat="1" applyFont="1" applyFill="1" applyBorder="1">
      <alignment/>
      <protection/>
    </xf>
    <xf numFmtId="164" fontId="86" fillId="33" borderId="0" xfId="54" applyNumberFormat="1" applyFont="1" applyFill="1" applyBorder="1" applyAlignment="1">
      <alignment horizontal="center" vertical="center"/>
      <protection/>
    </xf>
    <xf numFmtId="1" fontId="87" fillId="33" borderId="10" xfId="54" applyNumberFormat="1" applyFont="1" applyFill="1" applyBorder="1" applyAlignment="1">
      <alignment horizontal="center" vertical="center"/>
      <protection/>
    </xf>
    <xf numFmtId="1" fontId="86" fillId="33" borderId="10" xfId="54" applyNumberFormat="1" applyFont="1" applyFill="1" applyBorder="1" applyAlignment="1">
      <alignment horizontal="center" vertical="center"/>
      <protection/>
    </xf>
    <xf numFmtId="164" fontId="8" fillId="33" borderId="10" xfId="54" applyNumberFormat="1" applyFont="1" applyFill="1" applyBorder="1" applyAlignment="1">
      <alignment horizontal="center" vertical="center"/>
      <protection/>
    </xf>
    <xf numFmtId="0" fontId="88" fillId="33" borderId="0" xfId="54" applyFont="1" applyFill="1" applyAlignment="1">
      <alignment horizontal="center" vertical="center"/>
      <protection/>
    </xf>
    <xf numFmtId="0" fontId="15" fillId="33" borderId="0" xfId="54" applyFont="1" applyFill="1" applyBorder="1" applyAlignment="1">
      <alignment horizontal="center" vertical="center"/>
      <protection/>
    </xf>
    <xf numFmtId="0" fontId="8" fillId="33" borderId="0" xfId="54" applyFont="1" applyFill="1" applyBorder="1" applyAlignment="1">
      <alignment horizontal="center" vertical="center"/>
      <protection/>
    </xf>
    <xf numFmtId="164" fontId="83" fillId="33" borderId="0" xfId="54" applyNumberFormat="1" applyFont="1" applyFill="1" applyBorder="1" applyAlignment="1">
      <alignment horizontal="center" vertical="center"/>
      <protection/>
    </xf>
    <xf numFmtId="164" fontId="8" fillId="33" borderId="0" xfId="54" applyNumberFormat="1" applyFont="1" applyFill="1" applyBorder="1" applyAlignment="1">
      <alignment horizontal="center" vertical="center"/>
      <protection/>
    </xf>
    <xf numFmtId="1" fontId="8" fillId="33" borderId="0" xfId="54" applyNumberFormat="1" applyFont="1" applyFill="1" applyBorder="1" applyAlignment="1">
      <alignment horizontal="center" vertical="center"/>
      <protection/>
    </xf>
    <xf numFmtId="1" fontId="16" fillId="33" borderId="0" xfId="54" applyNumberFormat="1" applyFont="1" applyFill="1" applyBorder="1" applyAlignment="1">
      <alignment horizontal="center" vertical="center"/>
      <protection/>
    </xf>
    <xf numFmtId="0" fontId="18" fillId="33" borderId="0" xfId="54" applyFont="1" applyFill="1" applyAlignment="1">
      <alignment horizontal="center" vertical="center"/>
      <protection/>
    </xf>
    <xf numFmtId="0" fontId="18" fillId="33" borderId="0" xfId="54" applyFont="1" applyFill="1" applyBorder="1" applyAlignment="1">
      <alignment horizontal="center" vertical="center"/>
      <protection/>
    </xf>
    <xf numFmtId="0" fontId="8" fillId="33" borderId="10" xfId="54" applyFont="1" applyFill="1" applyBorder="1" applyAlignment="1">
      <alignment horizontal="center" vertical="center"/>
      <protection/>
    </xf>
    <xf numFmtId="2" fontId="11" fillId="33" borderId="12" xfId="54" applyNumberFormat="1" applyFont="1" applyFill="1" applyBorder="1" applyAlignment="1">
      <alignment horizontal="center" vertical="center" wrapText="1"/>
      <protection/>
    </xf>
    <xf numFmtId="2" fontId="11" fillId="33" borderId="0" xfId="54" applyNumberFormat="1" applyFont="1" applyFill="1" applyBorder="1" applyAlignment="1">
      <alignment horizontal="center" vertical="center" wrapText="1"/>
      <protection/>
    </xf>
    <xf numFmtId="2" fontId="8" fillId="33" borderId="10" xfId="54" applyNumberFormat="1" applyFont="1" applyFill="1" applyBorder="1" applyAlignment="1">
      <alignment horizontal="center" vertical="center"/>
      <protection/>
    </xf>
    <xf numFmtId="2" fontId="8" fillId="33" borderId="13" xfId="54" applyNumberFormat="1" applyFont="1" applyFill="1" applyBorder="1" applyAlignment="1">
      <alignment horizontal="center" vertical="center"/>
      <protection/>
    </xf>
    <xf numFmtId="164" fontId="15" fillId="33" borderId="10" xfId="54" applyNumberFormat="1" applyFont="1" applyFill="1" applyBorder="1" applyAlignment="1">
      <alignment horizontal="center" vertical="center"/>
      <protection/>
    </xf>
    <xf numFmtId="164" fontId="19" fillId="33" borderId="10" xfId="54" applyNumberFormat="1" applyFont="1" applyFill="1" applyBorder="1" applyAlignment="1">
      <alignment horizontal="center" vertical="center" wrapText="1"/>
      <protection/>
    </xf>
    <xf numFmtId="1" fontId="89" fillId="0" borderId="10" xfId="54" applyNumberFormat="1" applyFont="1" applyBorder="1" applyAlignment="1">
      <alignment horizontal="center" vertical="center" wrapText="1"/>
      <protection/>
    </xf>
    <xf numFmtId="164" fontId="15" fillId="33" borderId="0" xfId="54" applyNumberFormat="1" applyFont="1" applyFill="1" applyBorder="1" applyAlignment="1">
      <alignment horizontal="center" vertical="center"/>
      <protection/>
    </xf>
    <xf numFmtId="164" fontId="19" fillId="33" borderId="0" xfId="54" applyNumberFormat="1" applyFont="1" applyFill="1" applyBorder="1" applyAlignment="1">
      <alignment horizontal="center" vertical="center" wrapText="1"/>
      <protection/>
    </xf>
    <xf numFmtId="1" fontId="20" fillId="33" borderId="0" xfId="54" applyNumberFormat="1" applyFont="1" applyFill="1" applyBorder="1" applyAlignment="1">
      <alignment horizontal="center" vertical="center" wrapText="1"/>
      <protection/>
    </xf>
    <xf numFmtId="1" fontId="20" fillId="33" borderId="10" xfId="54" applyNumberFormat="1" applyFont="1" applyFill="1" applyBorder="1" applyAlignment="1">
      <alignment horizontal="center" vertical="center" wrapText="1"/>
      <protection/>
    </xf>
    <xf numFmtId="0" fontId="88" fillId="33" borderId="0" xfId="54" applyFont="1" applyFill="1">
      <alignment/>
      <protection/>
    </xf>
    <xf numFmtId="0" fontId="88" fillId="33" borderId="0" xfId="54" applyFont="1" applyFill="1" applyBorder="1" applyAlignment="1">
      <alignment horizontal="center" vertical="center"/>
      <protection/>
    </xf>
    <xf numFmtId="0" fontId="88" fillId="33" borderId="0" xfId="54" applyFont="1" applyFill="1" applyBorder="1">
      <alignment/>
      <protection/>
    </xf>
    <xf numFmtId="0" fontId="21" fillId="33" borderId="0" xfId="54" applyFont="1" applyFill="1" applyAlignment="1">
      <alignment horizontal="center" vertical="center"/>
      <protection/>
    </xf>
    <xf numFmtId="0" fontId="90" fillId="0" borderId="0" xfId="54" applyFont="1">
      <alignment/>
      <protection/>
    </xf>
    <xf numFmtId="0" fontId="23" fillId="33" borderId="0" xfId="54" applyFont="1" applyFill="1" applyAlignment="1">
      <alignment horizontal="center" vertical="center"/>
      <protection/>
    </xf>
    <xf numFmtId="2" fontId="11" fillId="33" borderId="14" xfId="54" applyNumberFormat="1" applyFont="1" applyFill="1" applyBorder="1" applyAlignment="1">
      <alignment horizontal="center" vertical="center" wrapText="1"/>
      <protection/>
    </xf>
    <xf numFmtId="0" fontId="91" fillId="0" borderId="0" xfId="0" applyFont="1" applyAlignment="1">
      <alignment horizontal="left" vertical="center" wrapText="1"/>
    </xf>
    <xf numFmtId="0" fontId="91" fillId="0" borderId="0" xfId="0" applyFont="1" applyAlignment="1">
      <alignment horizontal="left" vertical="center"/>
    </xf>
    <xf numFmtId="2" fontId="11" fillId="33" borderId="12" xfId="54" applyNumberFormat="1" applyFont="1" applyFill="1" applyBorder="1" applyAlignment="1">
      <alignment horizontal="center" vertical="center" wrapText="1"/>
      <protection/>
    </xf>
    <xf numFmtId="2" fontId="11" fillId="33" borderId="0" xfId="54" applyNumberFormat="1" applyFont="1" applyFill="1" applyBorder="1" applyAlignment="1">
      <alignment horizontal="center" vertical="center" wrapText="1"/>
      <protection/>
    </xf>
    <xf numFmtId="1" fontId="52" fillId="34" borderId="10" xfId="54" applyNumberFormat="1" applyFont="1" applyFill="1" applyBorder="1" applyAlignment="1">
      <alignment horizontal="center" vertical="center"/>
      <protection/>
    </xf>
    <xf numFmtId="1" fontId="92" fillId="0" borderId="10" xfId="54" applyNumberFormat="1" applyFont="1" applyBorder="1" applyAlignment="1">
      <alignment horizontal="center" vertical="center" wrapText="1"/>
      <protection/>
    </xf>
    <xf numFmtId="0" fontId="90" fillId="33" borderId="0" xfId="54" applyFont="1" applyFill="1" applyAlignment="1">
      <alignment horizontal="center" vertical="center"/>
      <protection/>
    </xf>
    <xf numFmtId="0" fontId="54" fillId="33" borderId="0" xfId="54" applyFont="1" applyFill="1" applyAlignment="1">
      <alignment horizontal="left" vertical="center"/>
      <protection/>
    </xf>
    <xf numFmtId="0" fontId="90" fillId="33" borderId="0" xfId="54" applyFont="1" applyFill="1" applyBorder="1" applyAlignment="1">
      <alignment horizontal="center" vertical="center"/>
      <protection/>
    </xf>
    <xf numFmtId="0" fontId="93" fillId="34" borderId="12" xfId="54" applyFont="1" applyFill="1" applyBorder="1" applyAlignment="1">
      <alignment horizontal="left" vertical="center"/>
      <protection/>
    </xf>
    <xf numFmtId="0" fontId="90" fillId="34" borderId="12" xfId="54" applyFont="1" applyFill="1" applyBorder="1" applyAlignment="1">
      <alignment horizontal="center" vertical="center"/>
      <protection/>
    </xf>
    <xf numFmtId="0" fontId="90" fillId="33" borderId="14" xfId="54" applyFont="1" applyFill="1" applyBorder="1">
      <alignment/>
      <protection/>
    </xf>
    <xf numFmtId="2" fontId="56" fillId="33" borderId="12" xfId="54" applyNumberFormat="1" applyFont="1" applyFill="1" applyBorder="1" applyAlignment="1">
      <alignment horizontal="center" vertical="center" wrapText="1"/>
      <protection/>
    </xf>
    <xf numFmtId="2" fontId="56" fillId="33" borderId="0" xfId="54" applyNumberFormat="1" applyFont="1" applyFill="1" applyBorder="1" applyAlignment="1">
      <alignment horizontal="center" vertical="center" wrapText="1"/>
      <protection/>
    </xf>
    <xf numFmtId="0" fontId="58" fillId="33" borderId="0" xfId="54" applyFont="1" applyFill="1" applyAlignment="1">
      <alignment horizontal="center" vertical="center"/>
      <protection/>
    </xf>
    <xf numFmtId="0" fontId="22" fillId="35" borderId="10" xfId="54" applyFont="1" applyFill="1" applyBorder="1" applyAlignment="1">
      <alignment horizontal="center" vertical="center"/>
      <protection/>
    </xf>
    <xf numFmtId="164" fontId="59" fillId="35" borderId="10" xfId="54" applyNumberFormat="1" applyFont="1" applyFill="1" applyBorder="1" applyAlignment="1">
      <alignment horizontal="center" vertical="center"/>
      <protection/>
    </xf>
    <xf numFmtId="164" fontId="60" fillId="0" borderId="10" xfId="54" applyNumberFormat="1" applyFont="1" applyBorder="1" applyAlignment="1">
      <alignment horizontal="center" vertical="center" wrapText="1"/>
      <protection/>
    </xf>
    <xf numFmtId="1" fontId="56" fillId="33" borderId="0" xfId="54" applyNumberFormat="1" applyFont="1" applyFill="1" applyBorder="1" applyAlignment="1">
      <alignment horizontal="center" vertical="center"/>
      <protection/>
    </xf>
    <xf numFmtId="0" fontId="90" fillId="33" borderId="0" xfId="54" applyFont="1" applyFill="1" applyBorder="1" applyAlignment="1">
      <alignment horizontal="left" vertical="center"/>
      <protection/>
    </xf>
    <xf numFmtId="0" fontId="94" fillId="34" borderId="12" xfId="54" applyFont="1" applyFill="1" applyBorder="1" applyAlignment="1">
      <alignment horizontal="left" vertical="center"/>
      <protection/>
    </xf>
    <xf numFmtId="0" fontId="90" fillId="0" borderId="0" xfId="54" applyFont="1" applyAlignment="1">
      <alignment horizontal="center" vertical="center"/>
      <protection/>
    </xf>
    <xf numFmtId="0" fontId="10" fillId="9" borderId="10" xfId="54" applyFont="1" applyFill="1" applyBorder="1" applyAlignment="1">
      <alignment horizontal="center" vertical="center" wrapText="1"/>
      <protection/>
    </xf>
    <xf numFmtId="0" fontId="8" fillId="9" borderId="10" xfId="54" applyFont="1" applyFill="1" applyBorder="1" applyAlignment="1">
      <alignment horizontal="center" vertical="center"/>
      <protection/>
    </xf>
    <xf numFmtId="0" fontId="8" fillId="9" borderId="10" xfId="54" applyFont="1" applyFill="1" applyBorder="1" applyAlignment="1">
      <alignment horizontal="center" vertical="center" wrapText="1"/>
      <protection/>
    </xf>
    <xf numFmtId="0" fontId="22" fillId="9" borderId="10" xfId="54" applyFont="1" applyFill="1" applyBorder="1" applyAlignment="1">
      <alignment horizontal="center" vertical="center"/>
      <protection/>
    </xf>
    <xf numFmtId="2" fontId="22" fillId="9" borderId="10" xfId="54" applyNumberFormat="1" applyFont="1" applyFill="1" applyBorder="1" applyAlignment="1">
      <alignment horizontal="center" vertical="center" wrapText="1"/>
      <protection/>
    </xf>
    <xf numFmtId="0" fontId="22" fillId="9" borderId="10" xfId="54" applyFont="1" applyFill="1" applyBorder="1" applyAlignment="1">
      <alignment horizontal="center" vertical="center" wrapText="1"/>
      <protection/>
    </xf>
    <xf numFmtId="0" fontId="57" fillId="9" borderId="10" xfId="54" applyFont="1" applyFill="1" applyBorder="1" applyAlignment="1">
      <alignment horizontal="center" vertical="center"/>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Sheet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57150</xdr:colOff>
      <xdr:row>4</xdr:row>
      <xdr:rowOff>9525</xdr:rowOff>
    </xdr:from>
    <xdr:to>
      <xdr:col>12</xdr:col>
      <xdr:colOff>542925</xdr:colOff>
      <xdr:row>21</xdr:row>
      <xdr:rowOff>57150</xdr:rowOff>
    </xdr:to>
    <xdr:pic>
      <xdr:nvPicPr>
        <xdr:cNvPr id="1" name="Рисунок 1"/>
        <xdr:cNvPicPr preferRelativeResize="1">
          <a:picLocks noChangeAspect="1"/>
        </xdr:cNvPicPr>
      </xdr:nvPicPr>
      <xdr:blipFill>
        <a:blip r:embed="rId1"/>
        <a:stretch>
          <a:fillRect/>
        </a:stretch>
      </xdr:blipFill>
      <xdr:spPr>
        <a:xfrm>
          <a:off x="5143500" y="1428750"/>
          <a:ext cx="3819525" cy="2466975"/>
        </a:xfrm>
        <a:prstGeom prst="rect">
          <a:avLst/>
        </a:prstGeom>
        <a:noFill/>
        <a:ln w="9525" cmpd="sng">
          <a:noFill/>
        </a:ln>
      </xdr:spPr>
    </xdr:pic>
    <xdr:clientData/>
  </xdr:twoCellAnchor>
  <xdr:twoCellAnchor editAs="oneCell">
    <xdr:from>
      <xdr:col>8</xdr:col>
      <xdr:colOff>638175</xdr:colOff>
      <xdr:row>29</xdr:row>
      <xdr:rowOff>123825</xdr:rowOff>
    </xdr:from>
    <xdr:to>
      <xdr:col>14</xdr:col>
      <xdr:colOff>295275</xdr:colOff>
      <xdr:row>43</xdr:row>
      <xdr:rowOff>66675</xdr:rowOff>
    </xdr:to>
    <xdr:pic>
      <xdr:nvPicPr>
        <xdr:cNvPr id="2" name="Рисунок 2"/>
        <xdr:cNvPicPr preferRelativeResize="1">
          <a:picLocks noChangeAspect="1"/>
        </xdr:cNvPicPr>
      </xdr:nvPicPr>
      <xdr:blipFill>
        <a:blip r:embed="rId2"/>
        <a:stretch>
          <a:fillRect/>
        </a:stretch>
      </xdr:blipFill>
      <xdr:spPr>
        <a:xfrm>
          <a:off x="6391275" y="4953000"/>
          <a:ext cx="3657600" cy="2362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T1:BT20"/>
  <sheetViews>
    <sheetView zoomScale="106" zoomScaleNormal="106" zoomScalePageLayoutView="0" workbookViewId="0" topLeftCell="BT1">
      <selection activeCell="BT11" sqref="BT11"/>
    </sheetView>
  </sheetViews>
  <sheetFormatPr defaultColWidth="9.140625" defaultRowHeight="15"/>
  <cols>
    <col min="1" max="1" width="39.7109375" style="1" customWidth="1"/>
    <col min="2" max="11" width="9.57421875" style="1" customWidth="1"/>
    <col min="13" max="14" width="9.140625" style="0" customWidth="1"/>
    <col min="15" max="15" width="7.140625" style="0" customWidth="1"/>
    <col min="16" max="22" width="9.140625" style="0" hidden="1" customWidth="1"/>
    <col min="24" max="25" width="9.140625" style="0" customWidth="1"/>
    <col min="26" max="26" width="7.140625" style="0" customWidth="1"/>
    <col min="27" max="33" width="9.140625" style="0" hidden="1" customWidth="1"/>
    <col min="72" max="72" width="164.7109375" style="0" customWidth="1"/>
  </cols>
  <sheetData>
    <row r="1" ht="105" customHeight="1">
      <c r="BT1" s="2" t="s">
        <v>1</v>
      </c>
    </row>
    <row r="2" ht="135" customHeight="1">
      <c r="BT2" s="2" t="s">
        <v>2</v>
      </c>
    </row>
    <row r="3" ht="134.25" customHeight="1">
      <c r="BT3" s="2" t="s">
        <v>3</v>
      </c>
    </row>
    <row r="4" ht="156.75" customHeight="1">
      <c r="BT4" s="2" t="s">
        <v>4</v>
      </c>
    </row>
    <row r="5" ht="96.75" customHeight="1">
      <c r="BT5" s="3" t="s">
        <v>5</v>
      </c>
    </row>
    <row r="6" ht="29.25" customHeight="1">
      <c r="BT6" s="2"/>
    </row>
    <row r="7" ht="29.25" customHeight="1">
      <c r="BT7" s="2"/>
    </row>
    <row r="8" ht="29.25" customHeight="1">
      <c r="BT8" s="2"/>
    </row>
    <row r="9" ht="29.25" customHeight="1">
      <c r="BT9" s="2"/>
    </row>
    <row r="10" ht="29.25" customHeight="1">
      <c r="BT10" s="2"/>
    </row>
    <row r="11" ht="29.25" customHeight="1">
      <c r="BT11" s="2"/>
    </row>
    <row r="12" ht="29.25" customHeight="1">
      <c r="BT12" s="2"/>
    </row>
    <row r="13" ht="29.25" customHeight="1">
      <c r="BT13" s="2"/>
    </row>
    <row r="14" ht="29.25" customHeight="1">
      <c r="BT14" s="2"/>
    </row>
    <row r="15" ht="29.25" customHeight="1">
      <c r="BT15" s="2"/>
    </row>
    <row r="16" ht="29.25" customHeight="1">
      <c r="BT16" s="2"/>
    </row>
    <row r="17" ht="29.25" customHeight="1">
      <c r="BT17" s="2"/>
    </row>
    <row r="18" ht="29.25" customHeight="1">
      <c r="BT18" s="2"/>
    </row>
    <row r="19" ht="29.25" customHeight="1">
      <c r="BT19" s="2"/>
    </row>
    <row r="20" ht="29.25" customHeight="1">
      <c r="BT20" s="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V113"/>
  <sheetViews>
    <sheetView tabSelected="1" zoomScale="163" zoomScaleNormal="163" zoomScalePageLayoutView="0" workbookViewId="0" topLeftCell="A40">
      <selection activeCell="M46" sqref="M46"/>
    </sheetView>
  </sheetViews>
  <sheetFormatPr defaultColWidth="9.140625" defaultRowHeight="15"/>
  <cols>
    <col min="1" max="1" width="9.140625" style="5" customWidth="1"/>
    <col min="2" max="4" width="10.00390625" style="5" customWidth="1"/>
    <col min="5" max="5" width="17.140625" style="5" customWidth="1"/>
    <col min="6" max="7" width="10.00390625" style="5" customWidth="1"/>
    <col min="8" max="16" width="10.00390625" style="40" customWidth="1"/>
    <col min="17" max="18" width="9.140625" style="61" customWidth="1"/>
    <col min="19" max="16384" width="9.140625" style="7" customWidth="1"/>
  </cols>
  <sheetData>
    <row r="1" spans="1:18" ht="6.75" customHeight="1">
      <c r="A1" s="4"/>
      <c r="B1" s="4"/>
      <c r="H1" s="4"/>
      <c r="I1" s="4"/>
      <c r="J1" s="5"/>
      <c r="K1" s="5"/>
      <c r="L1" s="5"/>
      <c r="M1" s="5"/>
      <c r="N1" s="5"/>
      <c r="O1" s="5"/>
      <c r="P1" s="5"/>
      <c r="Q1" s="6"/>
      <c r="R1" s="6"/>
    </row>
    <row r="2" spans="1:18" ht="6.75" customHeight="1">
      <c r="A2" s="8" t="s">
        <v>6</v>
      </c>
      <c r="H2" s="6"/>
      <c r="I2" s="6"/>
      <c r="J2" s="7"/>
      <c r="K2" s="7"/>
      <c r="L2" s="7"/>
      <c r="M2" s="7"/>
      <c r="N2" s="7"/>
      <c r="O2" s="7"/>
      <c r="P2" s="7"/>
      <c r="Q2" s="7"/>
      <c r="R2" s="7"/>
    </row>
    <row r="3" spans="1:18" ht="13.5" customHeight="1">
      <c r="A3" s="8"/>
      <c r="H3" s="6"/>
      <c r="I3" s="6"/>
      <c r="J3" s="7"/>
      <c r="K3" s="7"/>
      <c r="L3" s="7"/>
      <c r="M3" s="7"/>
      <c r="N3" s="7"/>
      <c r="O3" s="7"/>
      <c r="P3" s="7"/>
      <c r="Q3" s="7"/>
      <c r="R3" s="7"/>
    </row>
    <row r="4" spans="1:18" ht="84.75" customHeight="1">
      <c r="A4" s="90" t="s">
        <v>8</v>
      </c>
      <c r="B4" s="90" t="s">
        <v>9</v>
      </c>
      <c r="C4" s="90" t="s">
        <v>10</v>
      </c>
      <c r="D4" s="90" t="s">
        <v>11</v>
      </c>
      <c r="E4" s="90" t="s">
        <v>12</v>
      </c>
      <c r="F4" s="90" t="s">
        <v>13</v>
      </c>
      <c r="G4" s="67" t="s">
        <v>14</v>
      </c>
      <c r="H4" s="68" t="s">
        <v>68</v>
      </c>
      <c r="I4" s="69"/>
      <c r="J4" s="69"/>
      <c r="K4" s="69"/>
      <c r="L4" s="69"/>
      <c r="M4" s="69"/>
      <c r="N4" s="69"/>
      <c r="O4" s="69"/>
      <c r="P4" s="7"/>
      <c r="Q4" s="7"/>
      <c r="R4" s="7"/>
    </row>
    <row r="5" spans="1:18" ht="24.75" customHeight="1">
      <c r="A5" s="10" t="s">
        <v>20</v>
      </c>
      <c r="B5" s="10" t="s">
        <v>21</v>
      </c>
      <c r="C5" s="10" t="s">
        <v>0</v>
      </c>
      <c r="D5" s="10" t="s">
        <v>22</v>
      </c>
      <c r="E5" s="10" t="s">
        <v>23</v>
      </c>
      <c r="F5" s="11" t="s">
        <v>23</v>
      </c>
      <c r="G5" s="67"/>
      <c r="H5" s="6"/>
      <c r="I5" s="6"/>
      <c r="J5" s="7"/>
      <c r="K5" s="7"/>
      <c r="L5" s="7"/>
      <c r="M5" s="7"/>
      <c r="N5" s="7"/>
      <c r="O5" s="7"/>
      <c r="P5" s="7"/>
      <c r="Q5" s="7"/>
      <c r="R5" s="7"/>
    </row>
    <row r="6" spans="1:18" ht="10.5" customHeight="1">
      <c r="A6" s="12" t="s">
        <v>27</v>
      </c>
      <c r="B6" s="13">
        <v>70</v>
      </c>
      <c r="C6" s="14">
        <v>0.9</v>
      </c>
      <c r="D6" s="15">
        <v>0.5</v>
      </c>
      <c r="E6" s="16">
        <v>1268.8</v>
      </c>
      <c r="F6" s="17">
        <v>1286.8</v>
      </c>
      <c r="G6" s="18" t="s">
        <v>28</v>
      </c>
      <c r="H6" s="6"/>
      <c r="I6" s="6"/>
      <c r="J6" s="7"/>
      <c r="K6" s="7"/>
      <c r="L6" s="7"/>
      <c r="M6" s="7"/>
      <c r="N6" s="7"/>
      <c r="O6" s="7"/>
      <c r="P6" s="7"/>
      <c r="Q6" s="7"/>
      <c r="R6" s="7"/>
    </row>
    <row r="7" spans="1:18" ht="9" customHeight="1">
      <c r="A7" s="12" t="s">
        <v>29</v>
      </c>
      <c r="B7" s="13">
        <v>130</v>
      </c>
      <c r="C7" s="14">
        <v>1.6</v>
      </c>
      <c r="D7" s="15">
        <v>0.8</v>
      </c>
      <c r="E7" s="16">
        <v>1415.2</v>
      </c>
      <c r="F7" s="17">
        <v>1433.2</v>
      </c>
      <c r="G7" s="18" t="s">
        <v>28</v>
      </c>
      <c r="H7" s="6"/>
      <c r="I7" s="6"/>
      <c r="J7" s="7"/>
      <c r="K7" s="7"/>
      <c r="L7" s="7"/>
      <c r="M7" s="7"/>
      <c r="N7" s="7"/>
      <c r="O7" s="7"/>
      <c r="P7" s="7"/>
      <c r="Q7" s="7"/>
      <c r="R7" s="7"/>
    </row>
    <row r="8" spans="1:18" ht="11.25" customHeight="1">
      <c r="A8" s="12" t="s">
        <v>30</v>
      </c>
      <c r="B8" s="13">
        <v>210</v>
      </c>
      <c r="C8" s="14">
        <v>2.6</v>
      </c>
      <c r="D8" s="15">
        <v>1.3</v>
      </c>
      <c r="E8" s="16">
        <v>1988.6</v>
      </c>
      <c r="F8" s="17">
        <v>2006.6</v>
      </c>
      <c r="G8" s="18" t="s">
        <v>28</v>
      </c>
      <c r="H8" s="6"/>
      <c r="I8" s="6"/>
      <c r="J8" s="7"/>
      <c r="K8" s="7"/>
      <c r="L8" s="7"/>
      <c r="M8" s="7"/>
      <c r="N8" s="7"/>
      <c r="O8" s="7"/>
      <c r="P8" s="7"/>
      <c r="Q8" s="7"/>
      <c r="R8" s="7"/>
    </row>
    <row r="9" spans="1:18" ht="10.5" customHeight="1">
      <c r="A9" s="12" t="s">
        <v>31</v>
      </c>
      <c r="B9" s="13">
        <v>260</v>
      </c>
      <c r="C9" s="14">
        <v>3.2</v>
      </c>
      <c r="D9" s="15">
        <v>1.6</v>
      </c>
      <c r="E9" s="16">
        <v>2415.6</v>
      </c>
      <c r="F9" s="17">
        <v>2433.6</v>
      </c>
      <c r="G9" s="18" t="s">
        <v>28</v>
      </c>
      <c r="H9" s="6"/>
      <c r="I9" s="6"/>
      <c r="J9" s="7"/>
      <c r="K9" s="7"/>
      <c r="L9" s="7"/>
      <c r="M9" s="7"/>
      <c r="N9" s="7"/>
      <c r="O9" s="7"/>
      <c r="P9" s="7"/>
      <c r="Q9" s="7"/>
      <c r="R9" s="7"/>
    </row>
    <row r="10" spans="1:18" ht="12" customHeight="1">
      <c r="A10" s="12" t="s">
        <v>32</v>
      </c>
      <c r="B10" s="13">
        <v>340</v>
      </c>
      <c r="C10" s="14">
        <v>4.2</v>
      </c>
      <c r="D10" s="15">
        <v>2.1</v>
      </c>
      <c r="E10" s="16">
        <v>2976.7999999999997</v>
      </c>
      <c r="F10" s="17">
        <v>2994.7999999999997</v>
      </c>
      <c r="G10" s="18" t="s">
        <v>28</v>
      </c>
      <c r="H10" s="6"/>
      <c r="I10" s="6"/>
      <c r="J10" s="7"/>
      <c r="K10" s="7"/>
      <c r="L10" s="7"/>
      <c r="M10" s="7"/>
      <c r="N10" s="7"/>
      <c r="O10" s="7"/>
      <c r="P10" s="7"/>
      <c r="Q10" s="7"/>
      <c r="R10" s="7"/>
    </row>
    <row r="11" spans="1:18" ht="11.25" customHeight="1">
      <c r="A11" s="12" t="s">
        <v>33</v>
      </c>
      <c r="B11" s="13">
        <v>410</v>
      </c>
      <c r="C11" s="14">
        <v>5.2</v>
      </c>
      <c r="D11" s="15">
        <v>2.6</v>
      </c>
      <c r="E11" s="16">
        <v>3306.2</v>
      </c>
      <c r="F11" s="17">
        <v>3324.2</v>
      </c>
      <c r="G11" s="18" t="s">
        <v>28</v>
      </c>
      <c r="H11" s="6"/>
      <c r="I11" s="6"/>
      <c r="J11" s="7"/>
      <c r="K11" s="7"/>
      <c r="L11" s="7"/>
      <c r="M11" s="7"/>
      <c r="N11" s="7"/>
      <c r="O11" s="7"/>
      <c r="P11" s="7"/>
      <c r="Q11" s="7"/>
      <c r="R11" s="7"/>
    </row>
    <row r="12" spans="1:18" ht="10.5" customHeight="1">
      <c r="A12" s="12" t="s">
        <v>34</v>
      </c>
      <c r="B12" s="13">
        <v>500</v>
      </c>
      <c r="C12" s="14">
        <v>6.1</v>
      </c>
      <c r="D12" s="15">
        <v>3</v>
      </c>
      <c r="E12" s="16">
        <v>3904</v>
      </c>
      <c r="F12" s="17">
        <v>3922</v>
      </c>
      <c r="G12" s="18" t="s">
        <v>28</v>
      </c>
      <c r="H12" s="6"/>
      <c r="I12" s="6"/>
      <c r="J12" s="7"/>
      <c r="K12" s="7"/>
      <c r="L12" s="7"/>
      <c r="M12" s="7"/>
      <c r="N12" s="7"/>
      <c r="O12" s="7"/>
      <c r="P12" s="7"/>
      <c r="Q12" s="7"/>
      <c r="R12" s="7"/>
    </row>
    <row r="13" spans="1:18" ht="10.5" customHeight="1">
      <c r="A13" s="12" t="s">
        <v>35</v>
      </c>
      <c r="B13" s="13">
        <v>560</v>
      </c>
      <c r="C13" s="14">
        <v>6.7</v>
      </c>
      <c r="D13" s="15">
        <v>3.35</v>
      </c>
      <c r="E13" s="16">
        <v>4221.2</v>
      </c>
      <c r="F13" s="17">
        <v>4239.2</v>
      </c>
      <c r="G13" s="18" t="s">
        <v>28</v>
      </c>
      <c r="H13" s="6"/>
      <c r="I13" s="6"/>
      <c r="J13" s="7"/>
      <c r="K13" s="7"/>
      <c r="L13" s="7"/>
      <c r="M13" s="7"/>
      <c r="N13" s="7"/>
      <c r="O13" s="7"/>
      <c r="P13" s="7"/>
      <c r="Q13" s="7"/>
      <c r="R13" s="7"/>
    </row>
    <row r="14" spans="1:18" ht="12" customHeight="1">
      <c r="A14" s="12" t="s">
        <v>36</v>
      </c>
      <c r="B14" s="13">
        <v>670</v>
      </c>
      <c r="C14" s="14">
        <v>8.3</v>
      </c>
      <c r="D14" s="15">
        <v>4.15</v>
      </c>
      <c r="E14" s="16">
        <v>5185</v>
      </c>
      <c r="F14" s="17">
        <v>5203</v>
      </c>
      <c r="G14" s="18" t="s">
        <v>28</v>
      </c>
      <c r="H14" s="6"/>
      <c r="I14" s="6"/>
      <c r="J14" s="7"/>
      <c r="K14" s="7"/>
      <c r="L14" s="7"/>
      <c r="M14" s="7"/>
      <c r="N14" s="7"/>
      <c r="O14" s="7"/>
      <c r="P14" s="7"/>
      <c r="Q14" s="7"/>
      <c r="R14" s="7"/>
    </row>
    <row r="15" spans="1:18" ht="9.75" customHeight="1">
      <c r="A15" s="23" t="s">
        <v>37</v>
      </c>
      <c r="B15" s="24">
        <v>810</v>
      </c>
      <c r="C15" s="25">
        <v>10.2</v>
      </c>
      <c r="D15" s="26">
        <v>5.1</v>
      </c>
      <c r="E15" s="27">
        <v>5904.8</v>
      </c>
      <c r="F15" s="28">
        <v>5922.8</v>
      </c>
      <c r="G15" s="22" t="s">
        <v>28</v>
      </c>
      <c r="H15" s="6"/>
      <c r="I15" s="6"/>
      <c r="J15" s="7"/>
      <c r="K15" s="7"/>
      <c r="L15" s="7"/>
      <c r="M15" s="7"/>
      <c r="N15" s="7"/>
      <c r="O15" s="7"/>
      <c r="P15" s="7"/>
      <c r="Q15" s="7"/>
      <c r="R15" s="7"/>
    </row>
    <row r="16" spans="1:18" ht="9.75" customHeight="1">
      <c r="A16" s="23" t="s">
        <v>38</v>
      </c>
      <c r="B16" s="24">
        <v>1000</v>
      </c>
      <c r="C16" s="25">
        <v>12.3</v>
      </c>
      <c r="D16" s="26">
        <v>6.15</v>
      </c>
      <c r="E16" s="27">
        <v>7381</v>
      </c>
      <c r="F16" s="28">
        <v>7399</v>
      </c>
      <c r="G16" s="22" t="s">
        <v>28</v>
      </c>
      <c r="H16" s="6"/>
      <c r="I16" s="6"/>
      <c r="J16" s="7"/>
      <c r="K16" s="7"/>
      <c r="L16" s="7"/>
      <c r="M16" s="7"/>
      <c r="N16" s="7"/>
      <c r="O16" s="7"/>
      <c r="P16" s="7"/>
      <c r="Q16" s="7"/>
      <c r="R16" s="7"/>
    </row>
    <row r="17" spans="1:18" ht="9.75" customHeight="1">
      <c r="A17" s="23" t="s">
        <v>39</v>
      </c>
      <c r="B17" s="24">
        <v>1210</v>
      </c>
      <c r="C17" s="25">
        <v>15.1</v>
      </c>
      <c r="D17" s="26">
        <v>7.55</v>
      </c>
      <c r="E17" s="27">
        <v>8808.4</v>
      </c>
      <c r="F17" s="28">
        <v>8826.4</v>
      </c>
      <c r="G17" s="22" t="s">
        <v>28</v>
      </c>
      <c r="H17" s="6"/>
      <c r="I17" s="6"/>
      <c r="J17" s="7"/>
      <c r="K17" s="7"/>
      <c r="L17" s="7"/>
      <c r="M17" s="7"/>
      <c r="N17" s="7"/>
      <c r="O17" s="7"/>
      <c r="P17" s="7"/>
      <c r="Q17" s="7"/>
      <c r="R17" s="7"/>
    </row>
    <row r="18" spans="1:18" ht="9.75" customHeight="1">
      <c r="A18" s="23" t="s">
        <v>40</v>
      </c>
      <c r="B18" s="24">
        <v>1400</v>
      </c>
      <c r="C18" s="25">
        <v>17.6</v>
      </c>
      <c r="D18" s="26">
        <v>8.8</v>
      </c>
      <c r="E18" s="27">
        <v>8845</v>
      </c>
      <c r="F18" s="28">
        <v>8863</v>
      </c>
      <c r="G18" s="22" t="s">
        <v>28</v>
      </c>
      <c r="H18" s="6"/>
      <c r="I18" s="6"/>
      <c r="J18" s="7"/>
      <c r="K18" s="7"/>
      <c r="L18" s="7"/>
      <c r="M18" s="7"/>
      <c r="N18" s="7"/>
      <c r="O18" s="7"/>
      <c r="P18" s="7"/>
      <c r="Q18" s="7"/>
      <c r="R18" s="7"/>
    </row>
    <row r="19" spans="1:18" ht="9.75" customHeight="1">
      <c r="A19" s="23" t="s">
        <v>41</v>
      </c>
      <c r="B19" s="24">
        <v>1800</v>
      </c>
      <c r="C19" s="25">
        <v>22</v>
      </c>
      <c r="D19" s="26">
        <v>11</v>
      </c>
      <c r="E19" s="27">
        <v>10736</v>
      </c>
      <c r="F19" s="28">
        <v>10754</v>
      </c>
      <c r="G19" s="22" t="s">
        <v>28</v>
      </c>
      <c r="H19" s="6"/>
      <c r="I19" s="6"/>
      <c r="J19" s="7"/>
      <c r="K19" s="7"/>
      <c r="L19" s="7"/>
      <c r="M19" s="7"/>
      <c r="N19" s="7"/>
      <c r="O19" s="7"/>
      <c r="P19" s="7"/>
      <c r="Q19" s="7"/>
      <c r="R19" s="7"/>
    </row>
    <row r="20" spans="1:18" ht="9.75" customHeight="1">
      <c r="A20" s="23" t="s">
        <v>42</v>
      </c>
      <c r="B20" s="24">
        <v>2150</v>
      </c>
      <c r="C20" s="25">
        <v>26.6</v>
      </c>
      <c r="D20" s="26">
        <v>13.3</v>
      </c>
      <c r="E20" s="27">
        <v>14274</v>
      </c>
      <c r="F20" s="28">
        <v>14292</v>
      </c>
      <c r="G20" s="22" t="s">
        <v>28</v>
      </c>
      <c r="H20" s="6"/>
      <c r="I20" s="6"/>
      <c r="J20" s="7"/>
      <c r="K20" s="7"/>
      <c r="L20" s="7"/>
      <c r="M20" s="7"/>
      <c r="N20" s="7"/>
      <c r="O20" s="7"/>
      <c r="P20" s="7"/>
      <c r="Q20" s="7"/>
      <c r="R20" s="7"/>
    </row>
    <row r="21" spans="1:18" ht="9.75" customHeight="1">
      <c r="A21" s="23" t="s">
        <v>44</v>
      </c>
      <c r="B21" s="24" t="s">
        <v>45</v>
      </c>
      <c r="C21" s="25">
        <v>32.5</v>
      </c>
      <c r="D21" s="26">
        <v>16.3</v>
      </c>
      <c r="E21" s="27">
        <v>18727</v>
      </c>
      <c r="F21" s="28">
        <v>18745</v>
      </c>
      <c r="G21" s="22" t="s">
        <v>46</v>
      </c>
      <c r="H21" s="6"/>
      <c r="I21" s="6"/>
      <c r="J21" s="7"/>
      <c r="K21" s="7"/>
      <c r="L21" s="7"/>
      <c r="M21" s="7"/>
      <c r="N21" s="7"/>
      <c r="O21" s="7"/>
      <c r="P21" s="7"/>
      <c r="Q21" s="7"/>
      <c r="R21" s="7"/>
    </row>
    <row r="22" spans="1:18" ht="15.75" customHeight="1">
      <c r="A22" s="23"/>
      <c r="B22" s="34" t="s">
        <v>48</v>
      </c>
      <c r="C22" s="35">
        <f>SUM(D6:D21)</f>
        <v>87.6</v>
      </c>
      <c r="D22" s="36" t="s">
        <v>49</v>
      </c>
      <c r="E22" s="37">
        <f>SUM(E6:E21)/16</f>
        <v>6334.85</v>
      </c>
      <c r="F22" s="38">
        <f>SUM(F6:F21)/16</f>
        <v>6352.85</v>
      </c>
      <c r="H22" s="6"/>
      <c r="I22" s="6"/>
      <c r="J22" s="7"/>
      <c r="K22" s="7"/>
      <c r="L22" s="7"/>
      <c r="M22" s="7"/>
      <c r="N22" s="7"/>
      <c r="O22" s="7"/>
      <c r="P22" s="7"/>
      <c r="Q22" s="7"/>
      <c r="R22" s="7"/>
    </row>
    <row r="23" spans="1:18" ht="9.75" customHeight="1">
      <c r="A23" s="23"/>
      <c r="B23" s="24"/>
      <c r="C23" s="34" t="s">
        <v>50</v>
      </c>
      <c r="D23" s="39"/>
      <c r="E23" s="30">
        <f>SUM(E6:E21)/C22</f>
        <v>1157.0502283105025</v>
      </c>
      <c r="F23" s="28">
        <f>SUM(F6:F21)/C22</f>
        <v>1160.337899543379</v>
      </c>
      <c r="G23" s="22"/>
      <c r="H23" s="6"/>
      <c r="I23" s="6"/>
      <c r="J23" s="7"/>
      <c r="K23" s="7"/>
      <c r="L23" s="7"/>
      <c r="M23" s="7"/>
      <c r="N23" s="7"/>
      <c r="O23" s="7"/>
      <c r="P23" s="7"/>
      <c r="Q23" s="7"/>
      <c r="R23" s="7"/>
    </row>
    <row r="24" spans="1:18" ht="9.75" customHeight="1">
      <c r="A24" s="41"/>
      <c r="B24" s="42"/>
      <c r="C24" s="43"/>
      <c r="D24" s="44"/>
      <c r="E24" s="45"/>
      <c r="F24" s="46"/>
      <c r="G24" s="22"/>
      <c r="H24" s="6"/>
      <c r="I24" s="6"/>
      <c r="J24" s="7"/>
      <c r="K24" s="7"/>
      <c r="L24" s="7"/>
      <c r="M24" s="7"/>
      <c r="N24" s="7"/>
      <c r="O24" s="7"/>
      <c r="P24" s="7"/>
      <c r="Q24" s="7"/>
      <c r="R24" s="7"/>
    </row>
    <row r="25" spans="1:18" ht="9.75" customHeight="1">
      <c r="A25" s="31" t="s">
        <v>51</v>
      </c>
      <c r="H25" s="6"/>
      <c r="I25" s="6"/>
      <c r="J25" s="7"/>
      <c r="K25" s="7"/>
      <c r="L25" s="7"/>
      <c r="M25" s="7"/>
      <c r="N25" s="7"/>
      <c r="O25" s="7"/>
      <c r="P25" s="7"/>
      <c r="Q25" s="7"/>
      <c r="R25" s="7"/>
    </row>
    <row r="26" spans="1:18" ht="9.75" customHeight="1">
      <c r="A26" s="31" t="s">
        <v>52</v>
      </c>
      <c r="H26" s="6"/>
      <c r="I26" s="6"/>
      <c r="J26" s="7"/>
      <c r="K26" s="7"/>
      <c r="L26" s="7"/>
      <c r="M26" s="7"/>
      <c r="N26" s="7"/>
      <c r="O26" s="7"/>
      <c r="P26" s="7"/>
      <c r="Q26" s="7"/>
      <c r="R26" s="7"/>
    </row>
    <row r="27" spans="1:18" ht="9.75" customHeight="1">
      <c r="A27" s="31"/>
      <c r="H27" s="5"/>
      <c r="I27" s="9"/>
      <c r="J27" s="9"/>
      <c r="K27" s="9"/>
      <c r="L27" s="9"/>
      <c r="M27" s="5"/>
      <c r="N27" s="5"/>
      <c r="O27" s="5"/>
      <c r="P27" s="5"/>
      <c r="Q27" s="6"/>
      <c r="R27" s="6"/>
    </row>
    <row r="28" spans="1:18" ht="6.75" customHeight="1">
      <c r="A28" s="4"/>
      <c r="B28" s="4"/>
      <c r="H28" s="5"/>
      <c r="I28" s="5"/>
      <c r="J28" s="6"/>
      <c r="K28" s="6"/>
      <c r="L28" s="7"/>
      <c r="M28" s="7"/>
      <c r="N28" s="7"/>
      <c r="O28" s="7"/>
      <c r="P28" s="7"/>
      <c r="Q28" s="7"/>
      <c r="R28" s="7"/>
    </row>
    <row r="29" spans="1:18" ht="6.75" customHeight="1">
      <c r="A29" s="8" t="s">
        <v>7</v>
      </c>
      <c r="B29" s="9"/>
      <c r="C29" s="9"/>
      <c r="D29" s="9"/>
      <c r="E29" s="9"/>
      <c r="F29" s="9"/>
      <c r="H29" s="5"/>
      <c r="I29" s="5"/>
      <c r="J29" s="6"/>
      <c r="K29" s="6"/>
      <c r="L29" s="7"/>
      <c r="M29" s="7"/>
      <c r="N29" s="7"/>
      <c r="O29" s="7"/>
      <c r="P29" s="7"/>
      <c r="Q29" s="7"/>
      <c r="R29" s="7"/>
    </row>
    <row r="30" spans="1:18" ht="13.5" customHeight="1">
      <c r="A30" s="8"/>
      <c r="B30" s="9"/>
      <c r="C30" s="9"/>
      <c r="D30" s="9"/>
      <c r="E30" s="9"/>
      <c r="F30" s="9"/>
      <c r="H30" s="5"/>
      <c r="I30" s="5"/>
      <c r="J30" s="6"/>
      <c r="K30" s="6"/>
      <c r="L30" s="7"/>
      <c r="M30" s="7"/>
      <c r="N30" s="7"/>
      <c r="O30" s="7"/>
      <c r="P30" s="7"/>
      <c r="Q30" s="7"/>
      <c r="R30" s="7"/>
    </row>
    <row r="31" spans="1:18" ht="35.25" customHeight="1">
      <c r="A31" s="90" t="s">
        <v>8</v>
      </c>
      <c r="B31" s="90" t="s">
        <v>9</v>
      </c>
      <c r="C31" s="90" t="s">
        <v>10</v>
      </c>
      <c r="D31" s="90" t="s">
        <v>15</v>
      </c>
      <c r="E31" s="90" t="s">
        <v>16</v>
      </c>
      <c r="F31" s="90" t="s">
        <v>17</v>
      </c>
      <c r="G31" s="90" t="s">
        <v>18</v>
      </c>
      <c r="H31" s="70" t="s">
        <v>19</v>
      </c>
      <c r="I31" s="71" t="s">
        <v>14</v>
      </c>
      <c r="J31" s="6"/>
      <c r="K31" s="6"/>
      <c r="L31" s="7"/>
      <c r="M31" s="7"/>
      <c r="N31" s="7"/>
      <c r="O31" s="7"/>
      <c r="P31" s="7"/>
      <c r="Q31" s="7"/>
      <c r="R31" s="7"/>
    </row>
    <row r="32" spans="1:18" ht="24.75" customHeight="1">
      <c r="A32" s="10" t="s">
        <v>24</v>
      </c>
      <c r="B32" s="10" t="s">
        <v>21</v>
      </c>
      <c r="C32" s="10" t="s">
        <v>0</v>
      </c>
      <c r="D32" s="11" t="s">
        <v>25</v>
      </c>
      <c r="E32" s="11" t="s">
        <v>26</v>
      </c>
      <c r="F32" s="11" t="s">
        <v>23</v>
      </c>
      <c r="G32" s="11" t="s">
        <v>23</v>
      </c>
      <c r="H32" s="70"/>
      <c r="I32" s="71"/>
      <c r="J32" s="6"/>
      <c r="K32" s="6"/>
      <c r="L32" s="7"/>
      <c r="M32" s="7"/>
      <c r="N32" s="7"/>
      <c r="O32" s="7"/>
      <c r="P32" s="7"/>
      <c r="Q32" s="7"/>
      <c r="R32" s="7"/>
    </row>
    <row r="33" spans="1:18" ht="10.5" customHeight="1">
      <c r="A33" s="12">
        <v>10120</v>
      </c>
      <c r="B33" s="13">
        <v>120</v>
      </c>
      <c r="C33" s="19">
        <v>11.4</v>
      </c>
      <c r="D33" s="19">
        <f>C33*0.08</f>
        <v>0.912</v>
      </c>
      <c r="E33" s="19">
        <f>C33*0.06</f>
        <v>0.6839999999999999</v>
      </c>
      <c r="F33" s="20">
        <v>1220</v>
      </c>
      <c r="G33" s="17">
        <v>1298</v>
      </c>
      <c r="H33" s="21">
        <v>5</v>
      </c>
      <c r="I33" s="22" t="s">
        <v>28</v>
      </c>
      <c r="J33" s="6"/>
      <c r="K33" s="6"/>
      <c r="L33" s="7"/>
      <c r="M33" s="7"/>
      <c r="N33" s="7"/>
      <c r="O33" s="7"/>
      <c r="P33" s="7"/>
      <c r="Q33" s="7"/>
      <c r="R33" s="7"/>
    </row>
    <row r="34" spans="1:18" ht="9" customHeight="1">
      <c r="A34" s="12">
        <v>10200</v>
      </c>
      <c r="B34" s="13">
        <v>200</v>
      </c>
      <c r="C34" s="19">
        <v>18.9</v>
      </c>
      <c r="D34" s="19">
        <f aca="true" t="shared" si="0" ref="D34:D46">C34*0.08</f>
        <v>1.512</v>
      </c>
      <c r="E34" s="19">
        <f aca="true" t="shared" si="1" ref="E34:E46">C34*0.06</f>
        <v>1.134</v>
      </c>
      <c r="F34" s="20">
        <v>1525</v>
      </c>
      <c r="G34" s="17">
        <v>1603</v>
      </c>
      <c r="H34" s="21">
        <v>5</v>
      </c>
      <c r="I34" s="22" t="s">
        <v>28</v>
      </c>
      <c r="J34" s="6"/>
      <c r="K34" s="6"/>
      <c r="L34" s="7"/>
      <c r="M34" s="7"/>
      <c r="N34" s="7"/>
      <c r="O34" s="7"/>
      <c r="P34" s="7"/>
      <c r="Q34" s="7"/>
      <c r="R34" s="7"/>
    </row>
    <row r="35" spans="1:18" ht="11.25" customHeight="1">
      <c r="A35" s="12">
        <v>10250</v>
      </c>
      <c r="B35" s="13">
        <v>250</v>
      </c>
      <c r="C35" s="19">
        <v>23.6</v>
      </c>
      <c r="D35" s="19">
        <f t="shared" si="0"/>
        <v>1.8880000000000001</v>
      </c>
      <c r="E35" s="19">
        <f t="shared" si="1"/>
        <v>1.416</v>
      </c>
      <c r="F35" s="20">
        <v>1781.2</v>
      </c>
      <c r="G35" s="17">
        <v>1859.2</v>
      </c>
      <c r="H35" s="21">
        <v>5</v>
      </c>
      <c r="I35" s="22" t="s">
        <v>28</v>
      </c>
      <c r="J35" s="6"/>
      <c r="K35" s="6"/>
      <c r="L35" s="7"/>
      <c r="M35" s="7"/>
      <c r="N35" s="7"/>
      <c r="O35" s="7"/>
      <c r="P35" s="7"/>
      <c r="Q35" s="7"/>
      <c r="R35" s="7"/>
    </row>
    <row r="36" spans="1:18" ht="10.5" customHeight="1">
      <c r="A36" s="12">
        <v>10320</v>
      </c>
      <c r="B36" s="13">
        <v>320</v>
      </c>
      <c r="C36" s="19">
        <v>31.6</v>
      </c>
      <c r="D36" s="19">
        <f t="shared" si="0"/>
        <v>2.528</v>
      </c>
      <c r="E36" s="19">
        <f t="shared" si="1"/>
        <v>1.896</v>
      </c>
      <c r="F36" s="20">
        <v>2074</v>
      </c>
      <c r="G36" s="17">
        <v>2212</v>
      </c>
      <c r="H36" s="21">
        <v>10</v>
      </c>
      <c r="I36" s="22" t="s">
        <v>28</v>
      </c>
      <c r="J36" s="6"/>
      <c r="K36" s="6"/>
      <c r="L36" s="7"/>
      <c r="M36" s="7"/>
      <c r="N36" s="7"/>
      <c r="O36" s="7"/>
      <c r="P36" s="7"/>
      <c r="Q36" s="7"/>
      <c r="R36" s="7"/>
    </row>
    <row r="37" spans="1:18" ht="12" customHeight="1">
      <c r="A37" s="12">
        <v>10400</v>
      </c>
      <c r="B37" s="13">
        <v>400</v>
      </c>
      <c r="C37" s="19">
        <v>36.9</v>
      </c>
      <c r="D37" s="19">
        <f t="shared" si="0"/>
        <v>2.952</v>
      </c>
      <c r="E37" s="19">
        <f t="shared" si="1"/>
        <v>2.214</v>
      </c>
      <c r="F37" s="20">
        <v>2244.7999999999997</v>
      </c>
      <c r="G37" s="17">
        <v>2382.7999999999997</v>
      </c>
      <c r="H37" s="21">
        <v>10</v>
      </c>
      <c r="I37" s="22" t="s">
        <v>28</v>
      </c>
      <c r="J37" s="6"/>
      <c r="K37" s="6"/>
      <c r="L37" s="7"/>
      <c r="M37" s="7"/>
      <c r="N37" s="7"/>
      <c r="O37" s="7"/>
      <c r="P37" s="7"/>
      <c r="Q37" s="7"/>
      <c r="R37" s="7"/>
    </row>
    <row r="38" spans="1:18" ht="11.25" customHeight="1">
      <c r="A38" s="12">
        <v>10450</v>
      </c>
      <c r="B38" s="13">
        <v>450</v>
      </c>
      <c r="C38" s="19">
        <v>45.9</v>
      </c>
      <c r="D38" s="19">
        <f t="shared" si="0"/>
        <v>3.672</v>
      </c>
      <c r="E38" s="19">
        <f t="shared" si="1"/>
        <v>2.754</v>
      </c>
      <c r="F38" s="20">
        <v>2635.2</v>
      </c>
      <c r="G38" s="17">
        <v>2773.2</v>
      </c>
      <c r="H38" s="21">
        <v>10</v>
      </c>
      <c r="I38" s="22" t="s">
        <v>28</v>
      </c>
      <c r="J38" s="6"/>
      <c r="K38" s="6"/>
      <c r="L38" s="7"/>
      <c r="M38" s="7"/>
      <c r="N38" s="7"/>
      <c r="O38" s="7"/>
      <c r="P38" s="7"/>
      <c r="Q38" s="7"/>
      <c r="R38" s="7"/>
    </row>
    <row r="39" spans="1:18" ht="10.5" customHeight="1">
      <c r="A39" s="12">
        <v>10520</v>
      </c>
      <c r="B39" s="13">
        <v>520</v>
      </c>
      <c r="C39" s="19">
        <v>49.6</v>
      </c>
      <c r="D39" s="19">
        <f t="shared" si="0"/>
        <v>3.9680000000000004</v>
      </c>
      <c r="E39" s="19">
        <f t="shared" si="1"/>
        <v>2.976</v>
      </c>
      <c r="F39" s="20">
        <v>2757.2</v>
      </c>
      <c r="G39" s="17">
        <v>2895.2</v>
      </c>
      <c r="H39" s="21">
        <v>10</v>
      </c>
      <c r="I39" s="22" t="s">
        <v>28</v>
      </c>
      <c r="J39" s="6"/>
      <c r="K39" s="6"/>
      <c r="L39" s="7"/>
      <c r="M39" s="7"/>
      <c r="N39" s="7"/>
      <c r="O39" s="7"/>
      <c r="P39" s="7"/>
      <c r="Q39" s="7"/>
      <c r="R39" s="7"/>
    </row>
    <row r="40" spans="1:18" ht="10.5" customHeight="1">
      <c r="A40" s="12">
        <v>10600</v>
      </c>
      <c r="B40" s="13">
        <v>600</v>
      </c>
      <c r="C40" s="19">
        <v>63.9</v>
      </c>
      <c r="D40" s="19">
        <f t="shared" si="0"/>
        <v>5.112</v>
      </c>
      <c r="E40" s="19">
        <f t="shared" si="1"/>
        <v>3.8339999999999996</v>
      </c>
      <c r="F40" s="20">
        <v>3562.4</v>
      </c>
      <c r="G40" s="17">
        <v>3700.4</v>
      </c>
      <c r="H40" s="21">
        <v>10</v>
      </c>
      <c r="I40" s="22" t="s">
        <v>28</v>
      </c>
      <c r="J40" s="6"/>
      <c r="K40" s="6"/>
      <c r="L40" s="7"/>
      <c r="M40" s="7"/>
      <c r="N40" s="7"/>
      <c r="O40" s="7"/>
      <c r="P40" s="7"/>
      <c r="Q40" s="7"/>
      <c r="R40" s="7"/>
    </row>
    <row r="41" spans="1:18" ht="12" customHeight="1">
      <c r="A41" s="12">
        <v>10750</v>
      </c>
      <c r="B41" s="13">
        <v>750</v>
      </c>
      <c r="C41" s="19">
        <v>75.8</v>
      </c>
      <c r="D41" s="19">
        <f t="shared" si="0"/>
        <v>6.064</v>
      </c>
      <c r="E41" s="19">
        <f t="shared" si="1"/>
        <v>4.548</v>
      </c>
      <c r="F41" s="20">
        <v>3745.4</v>
      </c>
      <c r="G41" s="17">
        <v>3943.4</v>
      </c>
      <c r="H41" s="21">
        <v>15</v>
      </c>
      <c r="I41" s="22" t="s">
        <v>28</v>
      </c>
      <c r="J41" s="6"/>
      <c r="K41" s="6"/>
      <c r="L41" s="7"/>
      <c r="M41" s="7"/>
      <c r="N41" s="7"/>
      <c r="O41" s="7"/>
      <c r="P41" s="7"/>
      <c r="Q41" s="7"/>
      <c r="R41" s="7"/>
    </row>
    <row r="42" spans="1:18" ht="9.75" customHeight="1">
      <c r="A42" s="23">
        <v>10950</v>
      </c>
      <c r="B42" s="24">
        <v>950</v>
      </c>
      <c r="C42" s="29">
        <v>87</v>
      </c>
      <c r="D42" s="29">
        <f t="shared" si="0"/>
        <v>6.96</v>
      </c>
      <c r="E42" s="29">
        <f t="shared" si="1"/>
        <v>5.22</v>
      </c>
      <c r="F42" s="30">
        <v>4465.2</v>
      </c>
      <c r="G42" s="28">
        <v>4723.2</v>
      </c>
      <c r="H42" s="21">
        <v>20</v>
      </c>
      <c r="I42" s="22" t="s">
        <v>28</v>
      </c>
      <c r="J42" s="6"/>
      <c r="K42" s="6"/>
      <c r="L42" s="7"/>
      <c r="M42" s="7"/>
      <c r="N42" s="7"/>
      <c r="O42" s="7"/>
      <c r="P42" s="7"/>
      <c r="Q42" s="7"/>
      <c r="R42" s="7"/>
    </row>
    <row r="43" spans="1:18" ht="9.75" customHeight="1">
      <c r="A43" s="23">
        <v>101100</v>
      </c>
      <c r="B43" s="24">
        <v>1100</v>
      </c>
      <c r="C43" s="29">
        <v>114.5</v>
      </c>
      <c r="D43" s="29">
        <f t="shared" si="0"/>
        <v>9.16</v>
      </c>
      <c r="E43" s="29">
        <f t="shared" si="1"/>
        <v>6.87</v>
      </c>
      <c r="F43" s="30">
        <v>5502.2</v>
      </c>
      <c r="G43" s="28">
        <v>5820.2</v>
      </c>
      <c r="H43" s="21">
        <v>25</v>
      </c>
      <c r="I43" s="22" t="s">
        <v>28</v>
      </c>
      <c r="J43" s="6"/>
      <c r="K43" s="6"/>
      <c r="L43" s="7"/>
      <c r="M43" s="7"/>
      <c r="N43" s="7"/>
      <c r="O43" s="7"/>
      <c r="P43" s="7"/>
      <c r="Q43" s="7"/>
      <c r="R43" s="7"/>
    </row>
    <row r="44" spans="1:18" ht="9.75" customHeight="1">
      <c r="A44" s="23">
        <v>101300</v>
      </c>
      <c r="B44" s="24">
        <v>1300</v>
      </c>
      <c r="C44" s="29">
        <v>131.3</v>
      </c>
      <c r="D44" s="29">
        <f t="shared" si="0"/>
        <v>10.504000000000001</v>
      </c>
      <c r="E44" s="29">
        <f t="shared" si="1"/>
        <v>7.878</v>
      </c>
      <c r="F44" s="30">
        <v>6185.4</v>
      </c>
      <c r="G44" s="28">
        <v>6563.4</v>
      </c>
      <c r="H44" s="21">
        <v>30</v>
      </c>
      <c r="I44" s="22" t="s">
        <v>28</v>
      </c>
      <c r="J44" s="6"/>
      <c r="K44" s="6"/>
      <c r="L44" s="7"/>
      <c r="M44" s="7"/>
      <c r="N44" s="7"/>
      <c r="O44" s="7"/>
      <c r="P44" s="7"/>
      <c r="Q44" s="7"/>
      <c r="R44" s="7"/>
    </row>
    <row r="45" spans="1:18" ht="9.75" customHeight="1">
      <c r="A45" s="23">
        <v>101700</v>
      </c>
      <c r="B45" s="24">
        <v>1700</v>
      </c>
      <c r="C45" s="29">
        <v>158.5</v>
      </c>
      <c r="D45" s="29">
        <f t="shared" si="0"/>
        <v>12.68</v>
      </c>
      <c r="E45" s="29">
        <f t="shared" si="1"/>
        <v>9.51</v>
      </c>
      <c r="F45" s="30">
        <v>7478.599999999999</v>
      </c>
      <c r="G45" s="28">
        <v>7916.599999999999</v>
      </c>
      <c r="H45" s="21">
        <v>35</v>
      </c>
      <c r="I45" s="22" t="s">
        <v>28</v>
      </c>
      <c r="J45" s="6"/>
      <c r="K45" s="6"/>
      <c r="L45" s="7"/>
      <c r="M45" s="7"/>
      <c r="N45" s="7"/>
      <c r="O45" s="7"/>
      <c r="P45" s="7"/>
      <c r="Q45" s="7"/>
      <c r="R45" s="7"/>
    </row>
    <row r="46" spans="1:18" ht="9.75" customHeight="1">
      <c r="A46" s="23">
        <v>102000</v>
      </c>
      <c r="B46" s="24">
        <v>2000</v>
      </c>
      <c r="C46" s="29">
        <v>194.5</v>
      </c>
      <c r="D46" s="29">
        <f t="shared" si="0"/>
        <v>15.56</v>
      </c>
      <c r="E46" s="29">
        <f t="shared" si="1"/>
        <v>11.67</v>
      </c>
      <c r="F46" s="30">
        <v>9906.4</v>
      </c>
      <c r="G46" s="28">
        <v>10404.4</v>
      </c>
      <c r="H46" s="21">
        <v>40</v>
      </c>
      <c r="I46" s="22" t="s">
        <v>28</v>
      </c>
      <c r="J46" s="6"/>
      <c r="K46" s="6"/>
      <c r="L46" s="7"/>
      <c r="M46" s="7"/>
      <c r="N46" s="7"/>
      <c r="O46" s="7"/>
      <c r="P46" s="7"/>
      <c r="Q46" s="7"/>
      <c r="R46" s="7"/>
    </row>
    <row r="47" spans="1:18" ht="9.75" customHeight="1">
      <c r="A47" s="31" t="s">
        <v>43</v>
      </c>
      <c r="B47" s="32"/>
      <c r="C47" s="32"/>
      <c r="D47" s="33"/>
      <c r="H47" s="5"/>
      <c r="I47" s="5"/>
      <c r="J47" s="6"/>
      <c r="K47" s="6"/>
      <c r="L47" s="7"/>
      <c r="M47" s="7"/>
      <c r="N47" s="7"/>
      <c r="O47" s="7"/>
      <c r="P47" s="7"/>
      <c r="Q47" s="7"/>
      <c r="R47" s="7"/>
    </row>
    <row r="48" spans="1:18" ht="9.75" customHeight="1">
      <c r="A48" s="31" t="s">
        <v>47</v>
      </c>
      <c r="B48" s="32"/>
      <c r="C48" s="32"/>
      <c r="D48" s="33"/>
      <c r="H48" s="5"/>
      <c r="I48" s="5"/>
      <c r="J48" s="6"/>
      <c r="K48" s="6"/>
      <c r="L48" s="7"/>
      <c r="M48" s="7"/>
      <c r="N48" s="7"/>
      <c r="O48" s="7"/>
      <c r="P48" s="7"/>
      <c r="Q48" s="7"/>
      <c r="R48" s="7"/>
    </row>
    <row r="49" spans="2:18" ht="9.75" customHeight="1">
      <c r="B49" s="9"/>
      <c r="C49" s="9"/>
      <c r="D49" s="9"/>
      <c r="E49" s="9"/>
      <c r="H49" s="5"/>
      <c r="I49" s="5"/>
      <c r="J49" s="6"/>
      <c r="K49" s="6"/>
      <c r="L49" s="7"/>
      <c r="M49" s="7"/>
      <c r="N49" s="7"/>
      <c r="O49" s="7"/>
      <c r="P49" s="7"/>
      <c r="Q49" s="7"/>
      <c r="R49" s="7"/>
    </row>
    <row r="50" spans="1:18" ht="9.75" customHeight="1">
      <c r="A50" s="31"/>
      <c r="H50" s="5"/>
      <c r="I50" s="9"/>
      <c r="J50" s="9"/>
      <c r="K50" s="9"/>
      <c r="L50" s="9"/>
      <c r="M50" s="5"/>
      <c r="N50" s="5"/>
      <c r="O50" s="5"/>
      <c r="P50" s="5"/>
      <c r="Q50" s="6"/>
      <c r="R50" s="6"/>
    </row>
    <row r="51" spans="1:18" ht="9.75" customHeight="1">
      <c r="A51" s="31"/>
      <c r="H51" s="5"/>
      <c r="I51" s="9"/>
      <c r="J51" s="9"/>
      <c r="K51" s="9"/>
      <c r="L51" s="9"/>
      <c r="M51" s="5"/>
      <c r="N51" s="5"/>
      <c r="O51" s="5"/>
      <c r="P51" s="5"/>
      <c r="Q51" s="6"/>
      <c r="R51" s="6"/>
    </row>
    <row r="52" spans="1:18" ht="9.75" customHeight="1">
      <c r="A52" s="31"/>
      <c r="H52" s="5"/>
      <c r="I52" s="9"/>
      <c r="J52" s="9"/>
      <c r="K52" s="9"/>
      <c r="L52" s="9"/>
      <c r="M52" s="5"/>
      <c r="N52" s="5"/>
      <c r="O52" s="5"/>
      <c r="P52" s="5"/>
      <c r="Q52" s="6"/>
      <c r="R52" s="6"/>
    </row>
    <row r="53" spans="1:18" ht="9.75" customHeight="1">
      <c r="A53" s="31"/>
      <c r="H53" s="5"/>
      <c r="I53" s="9"/>
      <c r="J53" s="9"/>
      <c r="K53" s="9"/>
      <c r="L53" s="9"/>
      <c r="M53" s="5"/>
      <c r="N53" s="5"/>
      <c r="O53" s="5"/>
      <c r="P53" s="5"/>
      <c r="Q53" s="6"/>
      <c r="R53" s="6"/>
    </row>
    <row r="54" spans="1:18" ht="9.75" customHeight="1">
      <c r="A54" s="31"/>
      <c r="H54" s="5"/>
      <c r="I54" s="9"/>
      <c r="J54" s="9"/>
      <c r="K54" s="9"/>
      <c r="L54" s="9"/>
      <c r="M54" s="5"/>
      <c r="N54" s="5"/>
      <c r="O54" s="5"/>
      <c r="P54" s="5"/>
      <c r="Q54" s="6"/>
      <c r="R54" s="6"/>
    </row>
    <row r="55" spans="1:18" ht="9.75" customHeight="1">
      <c r="A55" s="8" t="s">
        <v>53</v>
      </c>
      <c r="B55" s="4"/>
      <c r="F55" s="47"/>
      <c r="G55" s="47"/>
      <c r="H55" s="47"/>
      <c r="I55" s="48"/>
      <c r="J55" s="48"/>
      <c r="K55" s="48"/>
      <c r="L55" s="9"/>
      <c r="M55" s="5"/>
      <c r="N55" s="5"/>
      <c r="O55" s="5"/>
      <c r="P55" s="5"/>
      <c r="Q55" s="6"/>
      <c r="R55" s="6"/>
    </row>
    <row r="56" spans="1:18" ht="20.25" customHeight="1">
      <c r="A56" s="91" t="s">
        <v>8</v>
      </c>
      <c r="B56" s="91" t="s">
        <v>9</v>
      </c>
      <c r="C56" s="91" t="s">
        <v>10</v>
      </c>
      <c r="D56" s="92" t="s">
        <v>54</v>
      </c>
      <c r="E56" s="92" t="s">
        <v>55</v>
      </c>
      <c r="F56" s="92" t="s">
        <v>56</v>
      </c>
      <c r="G56" s="92" t="s">
        <v>15</v>
      </c>
      <c r="H56" s="92" t="s">
        <v>17</v>
      </c>
      <c r="I56" s="92" t="s">
        <v>18</v>
      </c>
      <c r="J56" s="50" t="s">
        <v>19</v>
      </c>
      <c r="K56" s="51" t="s">
        <v>14</v>
      </c>
      <c r="L56" s="33"/>
      <c r="M56" s="5"/>
      <c r="N56" s="5"/>
      <c r="O56" s="5"/>
      <c r="P56" s="5"/>
      <c r="Q56" s="6"/>
      <c r="R56" s="6"/>
    </row>
    <row r="57" spans="1:18" ht="9.75" customHeight="1">
      <c r="A57" s="49" t="s">
        <v>24</v>
      </c>
      <c r="B57" s="49" t="s">
        <v>21</v>
      </c>
      <c r="C57" s="49" t="s">
        <v>0</v>
      </c>
      <c r="D57" s="52" t="s">
        <v>57</v>
      </c>
      <c r="E57" s="52" t="s">
        <v>58</v>
      </c>
      <c r="F57" s="52" t="s">
        <v>59</v>
      </c>
      <c r="G57" s="52" t="s">
        <v>60</v>
      </c>
      <c r="H57" s="53" t="s">
        <v>23</v>
      </c>
      <c r="I57" s="53" t="s">
        <v>23</v>
      </c>
      <c r="J57" s="50"/>
      <c r="K57" s="33"/>
      <c r="L57" s="33"/>
      <c r="M57" s="5"/>
      <c r="N57" s="5"/>
      <c r="O57" s="5"/>
      <c r="P57" s="5"/>
      <c r="Q57" s="6"/>
      <c r="R57" s="6"/>
    </row>
    <row r="58" spans="1:18" ht="9.75" customHeight="1">
      <c r="A58" s="23">
        <v>18160</v>
      </c>
      <c r="B58" s="24">
        <v>160</v>
      </c>
      <c r="C58" s="54">
        <v>8.5</v>
      </c>
      <c r="D58" s="54">
        <f>C58*0.14</f>
        <v>1.1900000000000002</v>
      </c>
      <c r="E58" s="55">
        <f>C58*0.12</f>
        <v>1.02</v>
      </c>
      <c r="F58" s="55">
        <f>C58*0.1</f>
        <v>0.8500000000000001</v>
      </c>
      <c r="G58" s="55">
        <f>C58*0.08</f>
        <v>0.68</v>
      </c>
      <c r="H58" s="56">
        <v>1134.6</v>
      </c>
      <c r="I58" s="28">
        <v>1212.6</v>
      </c>
      <c r="J58" s="21">
        <v>5</v>
      </c>
      <c r="K58" s="22" t="s">
        <v>28</v>
      </c>
      <c r="L58" s="33"/>
      <c r="M58" s="5"/>
      <c r="N58" s="5"/>
      <c r="O58" s="5"/>
      <c r="P58" s="5"/>
      <c r="Q58" s="6"/>
      <c r="R58" s="6"/>
    </row>
    <row r="59" spans="1:18" ht="9.75" customHeight="1">
      <c r="A59" s="23">
        <v>18260</v>
      </c>
      <c r="B59" s="24">
        <v>260</v>
      </c>
      <c r="C59" s="54">
        <v>14.5</v>
      </c>
      <c r="D59" s="54">
        <f aca="true" t="shared" si="2" ref="D59:D71">C59*0.14</f>
        <v>2.0300000000000002</v>
      </c>
      <c r="E59" s="55">
        <f aca="true" t="shared" si="3" ref="E59:E71">C59*0.12</f>
        <v>1.74</v>
      </c>
      <c r="F59" s="55">
        <f aca="true" t="shared" si="4" ref="F59:F71">C59*0.1</f>
        <v>1.4500000000000002</v>
      </c>
      <c r="G59" s="55">
        <f aca="true" t="shared" si="5" ref="G59:G71">C59*0.08</f>
        <v>1.16</v>
      </c>
      <c r="H59" s="56">
        <v>1378.6</v>
      </c>
      <c r="I59" s="28">
        <v>1456.6</v>
      </c>
      <c r="J59" s="21">
        <v>5</v>
      </c>
      <c r="K59" s="22" t="s">
        <v>28</v>
      </c>
      <c r="L59" s="33"/>
      <c r="M59" s="5"/>
      <c r="N59" s="5"/>
      <c r="O59" s="5"/>
      <c r="P59" s="5"/>
      <c r="Q59" s="6"/>
      <c r="R59" s="6"/>
    </row>
    <row r="60" spans="1:18" ht="9.75" customHeight="1">
      <c r="A60" s="23">
        <v>18320</v>
      </c>
      <c r="B60" s="24">
        <v>320</v>
      </c>
      <c r="C60" s="54">
        <v>18.5</v>
      </c>
      <c r="D60" s="54">
        <f t="shared" si="2"/>
        <v>2.5900000000000003</v>
      </c>
      <c r="E60" s="55">
        <f t="shared" si="3"/>
        <v>2.2199999999999998</v>
      </c>
      <c r="F60" s="55">
        <f t="shared" si="4"/>
        <v>1.85</v>
      </c>
      <c r="G60" s="55">
        <f t="shared" si="5"/>
        <v>1.48</v>
      </c>
      <c r="H60" s="56">
        <v>1586</v>
      </c>
      <c r="I60" s="28">
        <v>1664</v>
      </c>
      <c r="J60" s="21">
        <v>5</v>
      </c>
      <c r="K60" s="22" t="s">
        <v>28</v>
      </c>
      <c r="L60" s="33"/>
      <c r="M60" s="5"/>
      <c r="N60" s="5"/>
      <c r="O60" s="5"/>
      <c r="P60" s="5"/>
      <c r="Q60" s="6"/>
      <c r="R60" s="6"/>
    </row>
    <row r="61" spans="1:18" ht="9.75" customHeight="1">
      <c r="A61" s="23">
        <v>18420</v>
      </c>
      <c r="B61" s="24">
        <v>420</v>
      </c>
      <c r="C61" s="54">
        <v>24</v>
      </c>
      <c r="D61" s="54">
        <f t="shared" si="2"/>
        <v>3.3600000000000003</v>
      </c>
      <c r="E61" s="55">
        <f t="shared" si="3"/>
        <v>2.88</v>
      </c>
      <c r="F61" s="55">
        <f t="shared" si="4"/>
        <v>2.4000000000000004</v>
      </c>
      <c r="G61" s="55">
        <f t="shared" si="5"/>
        <v>1.92</v>
      </c>
      <c r="H61" s="56">
        <v>1793.3999999999999</v>
      </c>
      <c r="I61" s="28">
        <v>1931.3999999999999</v>
      </c>
      <c r="J61" s="21">
        <v>10</v>
      </c>
      <c r="K61" s="22" t="s">
        <v>28</v>
      </c>
      <c r="L61" s="33"/>
      <c r="M61" s="5"/>
      <c r="N61" s="5"/>
      <c r="O61" s="5"/>
      <c r="P61" s="5"/>
      <c r="Q61" s="6"/>
      <c r="R61" s="6"/>
    </row>
    <row r="62" spans="1:18" ht="9.75" customHeight="1">
      <c r="A62" s="23">
        <v>18520</v>
      </c>
      <c r="B62" s="24">
        <v>520</v>
      </c>
      <c r="C62" s="54">
        <v>28.4</v>
      </c>
      <c r="D62" s="54">
        <f t="shared" si="2"/>
        <v>3.976</v>
      </c>
      <c r="E62" s="55">
        <f t="shared" si="3"/>
        <v>3.408</v>
      </c>
      <c r="F62" s="55">
        <f t="shared" si="4"/>
        <v>2.84</v>
      </c>
      <c r="G62" s="55">
        <f t="shared" si="5"/>
        <v>2.272</v>
      </c>
      <c r="H62" s="56">
        <v>1915.3999999999999</v>
      </c>
      <c r="I62" s="28">
        <v>2053.3999999999996</v>
      </c>
      <c r="J62" s="21">
        <v>10</v>
      </c>
      <c r="K62" s="22" t="s">
        <v>28</v>
      </c>
      <c r="L62" s="33"/>
      <c r="M62" s="5"/>
      <c r="N62" s="5"/>
      <c r="O62" s="5"/>
      <c r="P62" s="5"/>
      <c r="Q62" s="6"/>
      <c r="R62" s="6"/>
    </row>
    <row r="63" spans="1:18" ht="9.75" customHeight="1">
      <c r="A63" s="23">
        <v>18600</v>
      </c>
      <c r="B63" s="24">
        <v>600</v>
      </c>
      <c r="C63" s="54">
        <v>34.4</v>
      </c>
      <c r="D63" s="54">
        <f t="shared" si="2"/>
        <v>4.816</v>
      </c>
      <c r="E63" s="55">
        <f t="shared" si="3"/>
        <v>4.128</v>
      </c>
      <c r="F63" s="55">
        <f t="shared" si="4"/>
        <v>3.44</v>
      </c>
      <c r="G63" s="55">
        <f t="shared" si="5"/>
        <v>2.752</v>
      </c>
      <c r="H63" s="56">
        <v>2183.7999999999997</v>
      </c>
      <c r="I63" s="28">
        <v>2321.7999999999997</v>
      </c>
      <c r="J63" s="21">
        <v>10</v>
      </c>
      <c r="K63" s="22" t="s">
        <v>28</v>
      </c>
      <c r="L63" s="33"/>
      <c r="M63" s="5"/>
      <c r="O63" s="5"/>
      <c r="P63" s="5"/>
      <c r="Q63" s="6"/>
      <c r="R63" s="6"/>
    </row>
    <row r="64" spans="1:18" ht="9.75" customHeight="1">
      <c r="A64" s="23">
        <v>18680</v>
      </c>
      <c r="B64" s="24">
        <v>680</v>
      </c>
      <c r="C64" s="54">
        <v>37.9</v>
      </c>
      <c r="D64" s="54">
        <f t="shared" si="2"/>
        <v>5.306</v>
      </c>
      <c r="E64" s="55">
        <f t="shared" si="3"/>
        <v>4.548</v>
      </c>
      <c r="F64" s="55">
        <f t="shared" si="4"/>
        <v>3.79</v>
      </c>
      <c r="G64" s="55">
        <f t="shared" si="5"/>
        <v>3.032</v>
      </c>
      <c r="H64" s="56">
        <v>2318</v>
      </c>
      <c r="I64" s="28">
        <v>2516</v>
      </c>
      <c r="J64" s="21">
        <v>15</v>
      </c>
      <c r="K64" s="22" t="s">
        <v>28</v>
      </c>
      <c r="L64" s="33"/>
      <c r="M64" s="5"/>
      <c r="O64" s="5"/>
      <c r="P64" s="5"/>
      <c r="Q64" s="6"/>
      <c r="R64" s="6"/>
    </row>
    <row r="65" spans="1:18" ht="9.75" customHeight="1">
      <c r="A65" s="23">
        <v>18830</v>
      </c>
      <c r="B65" s="24">
        <v>830</v>
      </c>
      <c r="C65" s="54">
        <v>46.1</v>
      </c>
      <c r="D65" s="54">
        <f t="shared" si="2"/>
        <v>6.454000000000001</v>
      </c>
      <c r="E65" s="55">
        <f t="shared" si="3"/>
        <v>5.532</v>
      </c>
      <c r="F65" s="55">
        <f t="shared" si="4"/>
        <v>4.61</v>
      </c>
      <c r="G65" s="55">
        <f t="shared" si="5"/>
        <v>3.688</v>
      </c>
      <c r="H65" s="56">
        <v>2818.2</v>
      </c>
      <c r="I65" s="28">
        <v>3016.2</v>
      </c>
      <c r="J65" s="21">
        <v>15</v>
      </c>
      <c r="K65" s="22" t="s">
        <v>28</v>
      </c>
      <c r="L65" s="33"/>
      <c r="M65" s="5"/>
      <c r="O65" s="5"/>
      <c r="P65" s="5"/>
      <c r="Q65" s="6"/>
      <c r="R65" s="6"/>
    </row>
    <row r="66" spans="1:18" ht="9.75" customHeight="1">
      <c r="A66" s="23">
        <v>181000</v>
      </c>
      <c r="B66" s="24">
        <v>1000</v>
      </c>
      <c r="C66" s="54">
        <v>57.5</v>
      </c>
      <c r="D66" s="54">
        <f t="shared" si="2"/>
        <v>8.05</v>
      </c>
      <c r="E66" s="55">
        <f t="shared" si="3"/>
        <v>6.8999999999999995</v>
      </c>
      <c r="F66" s="55">
        <f t="shared" si="4"/>
        <v>5.75</v>
      </c>
      <c r="G66" s="55">
        <f t="shared" si="5"/>
        <v>4.6000000000000005</v>
      </c>
      <c r="H66" s="56">
        <v>3050</v>
      </c>
      <c r="I66" s="28">
        <v>3308</v>
      </c>
      <c r="J66" s="21">
        <v>20</v>
      </c>
      <c r="K66" s="22" t="s">
        <v>28</v>
      </c>
      <c r="L66" s="33"/>
      <c r="M66" s="5"/>
      <c r="O66" s="5"/>
      <c r="P66" s="5"/>
      <c r="Q66" s="6"/>
      <c r="R66" s="6"/>
    </row>
    <row r="67" spans="1:18" ht="9.75" customHeight="1">
      <c r="A67" s="23">
        <v>181200</v>
      </c>
      <c r="B67" s="24">
        <v>1200</v>
      </c>
      <c r="C67" s="54">
        <v>68.9</v>
      </c>
      <c r="D67" s="54">
        <f t="shared" si="2"/>
        <v>9.646000000000003</v>
      </c>
      <c r="E67" s="55">
        <f t="shared" si="3"/>
        <v>8.268</v>
      </c>
      <c r="F67" s="55">
        <f t="shared" si="4"/>
        <v>6.890000000000001</v>
      </c>
      <c r="G67" s="55">
        <f t="shared" si="5"/>
        <v>5.5120000000000005</v>
      </c>
      <c r="H67" s="56">
        <v>3782</v>
      </c>
      <c r="I67" s="28">
        <v>4040</v>
      </c>
      <c r="J67" s="21">
        <v>20</v>
      </c>
      <c r="K67" s="22" t="s">
        <v>28</v>
      </c>
      <c r="L67" s="33"/>
      <c r="M67" s="5"/>
      <c r="O67" s="5"/>
      <c r="P67" s="5"/>
      <c r="Q67" s="6"/>
      <c r="R67" s="6"/>
    </row>
    <row r="68" spans="1:18" ht="9.75" customHeight="1">
      <c r="A68" s="23">
        <v>181500</v>
      </c>
      <c r="B68" s="24">
        <v>1500</v>
      </c>
      <c r="C68" s="54">
        <v>83.2</v>
      </c>
      <c r="D68" s="54">
        <f t="shared" si="2"/>
        <v>11.648000000000001</v>
      </c>
      <c r="E68" s="55">
        <f t="shared" si="3"/>
        <v>9.984</v>
      </c>
      <c r="F68" s="55">
        <f t="shared" si="4"/>
        <v>8.32</v>
      </c>
      <c r="G68" s="55">
        <f t="shared" si="5"/>
        <v>6.656000000000001</v>
      </c>
      <c r="H68" s="56">
        <v>4245.599999999999</v>
      </c>
      <c r="I68" s="28">
        <v>4563.599999999999</v>
      </c>
      <c r="J68" s="21">
        <v>25</v>
      </c>
      <c r="K68" s="22" t="s">
        <v>28</v>
      </c>
      <c r="L68" s="33"/>
      <c r="M68" s="5"/>
      <c r="O68" s="5"/>
      <c r="P68" s="5"/>
      <c r="Q68" s="6"/>
      <c r="R68" s="6"/>
    </row>
    <row r="69" spans="1:18" ht="9.75" customHeight="1">
      <c r="A69" s="23">
        <v>181700</v>
      </c>
      <c r="B69" s="24">
        <v>1700</v>
      </c>
      <c r="C69" s="54">
        <v>100.4</v>
      </c>
      <c r="D69" s="54">
        <f t="shared" si="2"/>
        <v>14.056000000000003</v>
      </c>
      <c r="E69" s="55">
        <f t="shared" si="3"/>
        <v>12.048</v>
      </c>
      <c r="F69" s="55">
        <f t="shared" si="4"/>
        <v>10.040000000000001</v>
      </c>
      <c r="G69" s="55">
        <f t="shared" si="5"/>
        <v>8.032</v>
      </c>
      <c r="H69" s="56">
        <v>5294.8</v>
      </c>
      <c r="I69" s="28">
        <v>5672.8</v>
      </c>
      <c r="J69" s="21">
        <v>30</v>
      </c>
      <c r="K69" s="22" t="s">
        <v>28</v>
      </c>
      <c r="L69" s="33"/>
      <c r="M69" s="33"/>
      <c r="O69" s="5"/>
      <c r="P69" s="5"/>
      <c r="Q69" s="6"/>
      <c r="R69" s="6"/>
    </row>
    <row r="70" spans="1:18" ht="9.75" customHeight="1">
      <c r="A70" s="23">
        <v>182200</v>
      </c>
      <c r="B70" s="24">
        <v>2200</v>
      </c>
      <c r="C70" s="54">
        <v>122.2</v>
      </c>
      <c r="D70" s="54">
        <f t="shared" si="2"/>
        <v>17.108</v>
      </c>
      <c r="E70" s="55">
        <f t="shared" si="3"/>
        <v>14.664</v>
      </c>
      <c r="F70" s="55">
        <f t="shared" si="4"/>
        <v>12.22</v>
      </c>
      <c r="G70" s="55">
        <f t="shared" si="5"/>
        <v>9.776</v>
      </c>
      <c r="H70" s="56">
        <v>5978</v>
      </c>
      <c r="I70" s="28">
        <v>6416</v>
      </c>
      <c r="J70" s="21">
        <v>35</v>
      </c>
      <c r="K70" s="22" t="s">
        <v>28</v>
      </c>
      <c r="L70" s="33"/>
      <c r="M70" s="33"/>
      <c r="O70" s="5"/>
      <c r="P70" s="5"/>
      <c r="Q70" s="6"/>
      <c r="R70" s="6"/>
    </row>
    <row r="71" spans="1:18" ht="9.75" customHeight="1">
      <c r="A71" s="23">
        <v>182600</v>
      </c>
      <c r="B71" s="24">
        <v>2600</v>
      </c>
      <c r="C71" s="54">
        <v>149.6</v>
      </c>
      <c r="D71" s="54">
        <f t="shared" si="2"/>
        <v>20.944000000000003</v>
      </c>
      <c r="E71" s="55">
        <f t="shared" si="3"/>
        <v>17.951999999999998</v>
      </c>
      <c r="F71" s="55">
        <f t="shared" si="4"/>
        <v>14.96</v>
      </c>
      <c r="G71" s="55">
        <f t="shared" si="5"/>
        <v>11.968</v>
      </c>
      <c r="H71" s="56">
        <v>7808</v>
      </c>
      <c r="I71" s="28">
        <v>8306</v>
      </c>
      <c r="J71" s="21">
        <v>40</v>
      </c>
      <c r="K71" s="22" t="s">
        <v>46</v>
      </c>
      <c r="L71" s="33"/>
      <c r="M71" s="33"/>
      <c r="O71" s="5"/>
      <c r="P71" s="5"/>
      <c r="Q71" s="6"/>
      <c r="R71" s="6"/>
    </row>
    <row r="72" spans="1:18" ht="9.75" customHeight="1">
      <c r="A72" s="41"/>
      <c r="B72" s="42"/>
      <c r="C72" s="57"/>
      <c r="D72" s="57"/>
      <c r="E72" s="58"/>
      <c r="F72" s="58"/>
      <c r="G72" s="58"/>
      <c r="H72" s="59"/>
      <c r="I72" s="46"/>
      <c r="J72" s="21"/>
      <c r="K72" s="22"/>
      <c r="L72" s="33"/>
      <c r="M72" s="33"/>
      <c r="O72" s="5"/>
      <c r="P72" s="5"/>
      <c r="Q72" s="6"/>
      <c r="R72" s="6"/>
    </row>
    <row r="73" spans="1:18" ht="9.75" customHeight="1">
      <c r="A73" s="31" t="s">
        <v>61</v>
      </c>
      <c r="H73" s="5"/>
      <c r="I73" s="5"/>
      <c r="J73" s="5"/>
      <c r="K73" s="33"/>
      <c r="L73" s="5"/>
      <c r="M73" s="5"/>
      <c r="N73" s="5"/>
      <c r="O73" s="5"/>
      <c r="P73" s="5"/>
      <c r="Q73" s="6"/>
      <c r="R73" s="6"/>
    </row>
    <row r="74" spans="1:18" ht="9.75" customHeight="1">
      <c r="A74" s="31" t="s">
        <v>51</v>
      </c>
      <c r="H74" s="5"/>
      <c r="I74" s="5"/>
      <c r="J74" s="5"/>
      <c r="K74" s="33"/>
      <c r="L74" s="5"/>
      <c r="M74" s="5"/>
      <c r="N74" s="5"/>
      <c r="O74" s="5"/>
      <c r="P74" s="5"/>
      <c r="Q74" s="6"/>
      <c r="R74" s="6"/>
    </row>
    <row r="75" spans="1:18" ht="9.75" customHeight="1">
      <c r="A75" s="31" t="s">
        <v>62</v>
      </c>
      <c r="H75" s="5"/>
      <c r="I75" s="5"/>
      <c r="J75" s="5"/>
      <c r="K75" s="33"/>
      <c r="L75" s="5"/>
      <c r="M75" s="5"/>
      <c r="N75" s="5"/>
      <c r="O75" s="5"/>
      <c r="P75" s="5"/>
      <c r="Q75" s="6"/>
      <c r="R75" s="6"/>
    </row>
    <row r="76" spans="1:18" ht="9.75" customHeight="1">
      <c r="A76" s="31"/>
      <c r="H76" s="5"/>
      <c r="I76" s="5"/>
      <c r="J76" s="5"/>
      <c r="K76" s="33"/>
      <c r="L76" s="5"/>
      <c r="M76" s="5"/>
      <c r="N76" s="5"/>
      <c r="O76" s="5"/>
      <c r="P76" s="5"/>
      <c r="Q76" s="6"/>
      <c r="R76" s="6"/>
    </row>
    <row r="77" spans="1:18" ht="9.75" customHeight="1">
      <c r="A77" s="8" t="s">
        <v>63</v>
      </c>
      <c r="B77" s="4"/>
      <c r="F77" s="47"/>
      <c r="G77" s="47"/>
      <c r="H77" s="47"/>
      <c r="I77" s="48"/>
      <c r="J77" s="48"/>
      <c r="K77" s="33"/>
      <c r="L77" s="9"/>
      <c r="M77" s="9"/>
      <c r="N77" s="5"/>
      <c r="O77" s="5"/>
      <c r="P77" s="5"/>
      <c r="Q77" s="6"/>
      <c r="R77" s="6"/>
    </row>
    <row r="78" spans="1:18" ht="20.25" customHeight="1">
      <c r="A78" s="91" t="s">
        <v>8</v>
      </c>
      <c r="B78" s="91" t="s">
        <v>9</v>
      </c>
      <c r="C78" s="91" t="s">
        <v>10</v>
      </c>
      <c r="D78" s="92" t="s">
        <v>54</v>
      </c>
      <c r="E78" s="92" t="s">
        <v>55</v>
      </c>
      <c r="F78" s="92" t="s">
        <v>56</v>
      </c>
      <c r="G78" s="92" t="s">
        <v>15</v>
      </c>
      <c r="H78" s="92" t="s">
        <v>17</v>
      </c>
      <c r="I78" s="92" t="s">
        <v>18</v>
      </c>
      <c r="J78" s="50" t="s">
        <v>19</v>
      </c>
      <c r="K78" s="51" t="s">
        <v>14</v>
      </c>
      <c r="L78" s="5"/>
      <c r="M78" s="5"/>
      <c r="N78" s="5"/>
      <c r="O78" s="5"/>
      <c r="P78" s="5"/>
      <c r="Q78" s="6"/>
      <c r="R78" s="6"/>
    </row>
    <row r="79" spans="1:18" ht="9.75" customHeight="1">
      <c r="A79" s="49" t="s">
        <v>64</v>
      </c>
      <c r="B79" s="49" t="s">
        <v>21</v>
      </c>
      <c r="C79" s="49" t="s">
        <v>0</v>
      </c>
      <c r="D79" s="52" t="s">
        <v>65</v>
      </c>
      <c r="E79" s="52" t="s">
        <v>58</v>
      </c>
      <c r="F79" s="52" t="s">
        <v>59</v>
      </c>
      <c r="G79" s="52" t="s">
        <v>60</v>
      </c>
      <c r="H79" s="53" t="s">
        <v>23</v>
      </c>
      <c r="I79" s="53" t="s">
        <v>23</v>
      </c>
      <c r="J79" s="50"/>
      <c r="K79" s="5"/>
      <c r="L79" s="5"/>
      <c r="M79" s="5"/>
      <c r="N79" s="5"/>
      <c r="O79" s="5"/>
      <c r="P79" s="5"/>
      <c r="Q79" s="6"/>
      <c r="R79" s="6"/>
    </row>
    <row r="80" spans="1:18" ht="9.75" customHeight="1">
      <c r="A80" s="23">
        <v>18210</v>
      </c>
      <c r="B80" s="24">
        <v>210</v>
      </c>
      <c r="C80" s="54">
        <v>11.9</v>
      </c>
      <c r="D80" s="54">
        <f aca="true" t="shared" si="6" ref="D80:D91">C80*0.14</f>
        <v>1.6660000000000001</v>
      </c>
      <c r="E80" s="55">
        <f aca="true" t="shared" si="7" ref="E80:E91">C80*0.12</f>
        <v>1.428</v>
      </c>
      <c r="F80" s="55">
        <f aca="true" t="shared" si="8" ref="F80:F91">C80*0.1</f>
        <v>1.1900000000000002</v>
      </c>
      <c r="G80" s="55">
        <f aca="true" t="shared" si="9" ref="G80:G91">C80*0.08</f>
        <v>0.9520000000000001</v>
      </c>
      <c r="H80" s="60">
        <v>1415.2</v>
      </c>
      <c r="I80" s="28">
        <v>1493.2</v>
      </c>
      <c r="J80" s="21">
        <v>5</v>
      </c>
      <c r="K80" s="22" t="s">
        <v>28</v>
      </c>
      <c r="L80" s="5"/>
      <c r="M80" s="5"/>
      <c r="N80" s="5"/>
      <c r="O80" s="5"/>
      <c r="P80" s="5"/>
      <c r="Q80" s="6"/>
      <c r="R80" s="6"/>
    </row>
    <row r="81" spans="1:18" ht="9.75" customHeight="1">
      <c r="A81" s="23">
        <v>18350</v>
      </c>
      <c r="B81" s="24">
        <v>350</v>
      </c>
      <c r="C81" s="54">
        <v>19.7</v>
      </c>
      <c r="D81" s="54">
        <f t="shared" si="6"/>
        <v>2.758</v>
      </c>
      <c r="E81" s="55">
        <f t="shared" si="7"/>
        <v>2.364</v>
      </c>
      <c r="F81" s="55">
        <f t="shared" si="8"/>
        <v>1.97</v>
      </c>
      <c r="G81" s="55">
        <f t="shared" si="9"/>
        <v>1.576</v>
      </c>
      <c r="H81" s="60">
        <v>1671.3999999999999</v>
      </c>
      <c r="I81" s="28">
        <v>1749.3999999999999</v>
      </c>
      <c r="J81" s="21">
        <v>5</v>
      </c>
      <c r="K81" s="22" t="s">
        <v>28</v>
      </c>
      <c r="L81" s="5"/>
      <c r="M81" s="5"/>
      <c r="N81" s="5"/>
      <c r="O81" s="5"/>
      <c r="P81" s="5"/>
      <c r="Q81" s="6"/>
      <c r="R81" s="6"/>
    </row>
    <row r="82" spans="1:18" ht="9.75" customHeight="1">
      <c r="A82" s="23">
        <v>18450</v>
      </c>
      <c r="B82" s="24">
        <v>450</v>
      </c>
      <c r="C82" s="54">
        <v>24</v>
      </c>
      <c r="D82" s="54">
        <f t="shared" si="6"/>
        <v>3.3600000000000003</v>
      </c>
      <c r="E82" s="55">
        <f t="shared" si="7"/>
        <v>2.88</v>
      </c>
      <c r="F82" s="55">
        <f t="shared" si="8"/>
        <v>2.4000000000000004</v>
      </c>
      <c r="G82" s="55">
        <f t="shared" si="9"/>
        <v>1.92</v>
      </c>
      <c r="H82" s="60">
        <v>1854.3999999999999</v>
      </c>
      <c r="I82" s="28">
        <v>1992.3999999999999</v>
      </c>
      <c r="J82" s="21">
        <v>10</v>
      </c>
      <c r="K82" s="22" t="s">
        <v>28</v>
      </c>
      <c r="L82" s="5"/>
      <c r="M82" s="5"/>
      <c r="N82" s="5"/>
      <c r="O82" s="5"/>
      <c r="P82" s="5"/>
      <c r="Q82" s="6"/>
      <c r="R82" s="6"/>
    </row>
    <row r="83" spans="1:18" ht="9.75" customHeight="1">
      <c r="A83" s="23">
        <v>18570</v>
      </c>
      <c r="B83" s="24">
        <v>570</v>
      </c>
      <c r="C83" s="54">
        <v>32.5</v>
      </c>
      <c r="D83" s="54">
        <f t="shared" si="6"/>
        <v>4.550000000000001</v>
      </c>
      <c r="E83" s="55">
        <f t="shared" si="7"/>
        <v>3.9</v>
      </c>
      <c r="F83" s="55">
        <f t="shared" si="8"/>
        <v>3.25</v>
      </c>
      <c r="G83" s="55">
        <f t="shared" si="9"/>
        <v>2.6</v>
      </c>
      <c r="H83" s="60">
        <v>2244.7999999999997</v>
      </c>
      <c r="I83" s="28">
        <v>2382.7999999999997</v>
      </c>
      <c r="J83" s="21">
        <v>10</v>
      </c>
      <c r="K83" s="22" t="s">
        <v>28</v>
      </c>
      <c r="L83" s="5"/>
      <c r="M83" s="5"/>
      <c r="N83" s="5"/>
      <c r="O83" s="5"/>
      <c r="P83" s="5"/>
      <c r="Q83" s="6"/>
      <c r="R83" s="6"/>
    </row>
    <row r="84" spans="1:11" ht="9.75" customHeight="1">
      <c r="A84" s="23">
        <v>18820</v>
      </c>
      <c r="B84" s="24">
        <v>820</v>
      </c>
      <c r="C84" s="54">
        <v>46</v>
      </c>
      <c r="D84" s="54">
        <f t="shared" si="6"/>
        <v>6.44</v>
      </c>
      <c r="E84" s="55">
        <f t="shared" si="7"/>
        <v>5.52</v>
      </c>
      <c r="F84" s="55">
        <f t="shared" si="8"/>
        <v>4.6000000000000005</v>
      </c>
      <c r="G84" s="55">
        <f t="shared" si="9"/>
        <v>3.68</v>
      </c>
      <c r="H84" s="60">
        <v>2647.4</v>
      </c>
      <c r="I84" s="28">
        <v>2845.4</v>
      </c>
      <c r="J84" s="21">
        <v>15</v>
      </c>
      <c r="K84" s="22" t="s">
        <v>28</v>
      </c>
    </row>
    <row r="85" spans="1:11" ht="9.75" customHeight="1">
      <c r="A85" s="23">
        <v>181000</v>
      </c>
      <c r="B85" s="24">
        <v>1000</v>
      </c>
      <c r="C85" s="54">
        <v>56.5</v>
      </c>
      <c r="D85" s="54">
        <f t="shared" si="6"/>
        <v>7.910000000000001</v>
      </c>
      <c r="E85" s="55">
        <f t="shared" si="7"/>
        <v>6.779999999999999</v>
      </c>
      <c r="F85" s="55">
        <f t="shared" si="8"/>
        <v>5.65</v>
      </c>
      <c r="G85" s="55">
        <f t="shared" si="9"/>
        <v>4.5200000000000005</v>
      </c>
      <c r="H85" s="60" t="s">
        <v>66</v>
      </c>
      <c r="I85" s="28" t="s">
        <v>66</v>
      </c>
      <c r="J85" s="21">
        <v>15</v>
      </c>
      <c r="K85" s="22" t="s">
        <v>28</v>
      </c>
    </row>
    <row r="86" spans="1:11" ht="9.75" customHeight="1">
      <c r="A86" s="23">
        <v>181100</v>
      </c>
      <c r="B86" s="24">
        <v>1100</v>
      </c>
      <c r="C86" s="54">
        <v>63.7</v>
      </c>
      <c r="D86" s="54">
        <f t="shared" si="6"/>
        <v>8.918000000000001</v>
      </c>
      <c r="E86" s="55">
        <f t="shared" si="7"/>
        <v>7.644</v>
      </c>
      <c r="F86" s="55">
        <f t="shared" si="8"/>
        <v>6.370000000000001</v>
      </c>
      <c r="G86" s="55">
        <f t="shared" si="9"/>
        <v>5.096</v>
      </c>
      <c r="H86" s="60">
        <v>3452.6</v>
      </c>
      <c r="I86" s="28">
        <v>3710.6</v>
      </c>
      <c r="J86" s="21">
        <v>20</v>
      </c>
      <c r="K86" s="22" t="s">
        <v>28</v>
      </c>
    </row>
    <row r="87" spans="1:11" ht="9.75" customHeight="1">
      <c r="A87" s="23">
        <v>181400</v>
      </c>
      <c r="B87" s="24">
        <v>1400</v>
      </c>
      <c r="C87" s="54">
        <v>74.7</v>
      </c>
      <c r="D87" s="54">
        <f t="shared" si="6"/>
        <v>10.458000000000002</v>
      </c>
      <c r="E87" s="55">
        <f t="shared" si="7"/>
        <v>8.964</v>
      </c>
      <c r="F87" s="55">
        <f t="shared" si="8"/>
        <v>7.470000000000001</v>
      </c>
      <c r="G87" s="55">
        <f t="shared" si="9"/>
        <v>5.976</v>
      </c>
      <c r="H87" s="60">
        <v>3757.6</v>
      </c>
      <c r="I87" s="28">
        <v>4075.6</v>
      </c>
      <c r="J87" s="21">
        <v>25</v>
      </c>
      <c r="K87" s="22" t="s">
        <v>28</v>
      </c>
    </row>
    <row r="88" spans="1:11" ht="9.75" customHeight="1">
      <c r="A88" s="23">
        <v>182000</v>
      </c>
      <c r="B88" s="24">
        <v>2000</v>
      </c>
      <c r="C88" s="54">
        <v>114.2</v>
      </c>
      <c r="D88" s="54">
        <f t="shared" si="6"/>
        <v>15.988000000000001</v>
      </c>
      <c r="E88" s="55">
        <f t="shared" si="7"/>
        <v>13.704</v>
      </c>
      <c r="F88" s="55">
        <f t="shared" si="8"/>
        <v>11.420000000000002</v>
      </c>
      <c r="G88" s="55">
        <f t="shared" si="9"/>
        <v>9.136000000000001</v>
      </c>
      <c r="H88" s="60">
        <v>5465.599999999999</v>
      </c>
      <c r="I88" s="28">
        <v>5903.599999999999</v>
      </c>
      <c r="J88" s="21">
        <v>35</v>
      </c>
      <c r="K88" s="22" t="s">
        <v>28</v>
      </c>
    </row>
    <row r="89" spans="1:18" ht="9.75" customHeight="1">
      <c r="A89" s="23">
        <v>182400</v>
      </c>
      <c r="B89" s="24">
        <v>2400</v>
      </c>
      <c r="C89" s="54">
        <v>130.1</v>
      </c>
      <c r="D89" s="54">
        <f t="shared" si="6"/>
        <v>18.214000000000002</v>
      </c>
      <c r="E89" s="55">
        <f t="shared" si="7"/>
        <v>15.611999999999998</v>
      </c>
      <c r="F89" s="55">
        <f t="shared" si="8"/>
        <v>13.01</v>
      </c>
      <c r="G89" s="55">
        <f t="shared" si="9"/>
        <v>10.408</v>
      </c>
      <c r="H89" s="60">
        <v>6258.599999999999</v>
      </c>
      <c r="I89" s="28">
        <v>6756.599999999999</v>
      </c>
      <c r="J89" s="21">
        <v>40</v>
      </c>
      <c r="K89" s="22" t="s">
        <v>28</v>
      </c>
      <c r="Q89" s="6"/>
      <c r="R89" s="6"/>
    </row>
    <row r="90" spans="1:18" ht="9.75" customHeight="1">
      <c r="A90" s="23">
        <v>183000</v>
      </c>
      <c r="B90" s="24">
        <v>3000</v>
      </c>
      <c r="C90" s="54">
        <v>164.6</v>
      </c>
      <c r="D90" s="54">
        <f t="shared" si="6"/>
        <v>23.044</v>
      </c>
      <c r="E90" s="55">
        <f t="shared" si="7"/>
        <v>19.752</v>
      </c>
      <c r="F90" s="55">
        <f t="shared" si="8"/>
        <v>16.46</v>
      </c>
      <c r="G90" s="55">
        <f t="shared" si="9"/>
        <v>13.168</v>
      </c>
      <c r="H90" s="60">
        <v>8186.2</v>
      </c>
      <c r="I90" s="28">
        <v>8804.2</v>
      </c>
      <c r="J90" s="21">
        <v>50</v>
      </c>
      <c r="K90" s="22" t="s">
        <v>46</v>
      </c>
      <c r="Q90" s="6"/>
      <c r="R90" s="6"/>
    </row>
    <row r="91" spans="1:18" ht="9.75" customHeight="1">
      <c r="A91" s="23">
        <v>183500</v>
      </c>
      <c r="B91" s="24">
        <v>3500</v>
      </c>
      <c r="C91" s="54">
        <v>203.4</v>
      </c>
      <c r="D91" s="54">
        <f t="shared" si="6"/>
        <v>28.476000000000003</v>
      </c>
      <c r="E91" s="54">
        <f t="shared" si="7"/>
        <v>24.408</v>
      </c>
      <c r="F91" s="54">
        <f t="shared" si="8"/>
        <v>20.340000000000003</v>
      </c>
      <c r="G91" s="54">
        <f t="shared" si="9"/>
        <v>16.272000000000002</v>
      </c>
      <c r="H91" s="54"/>
      <c r="I91" s="54"/>
      <c r="J91" s="21">
        <v>55</v>
      </c>
      <c r="K91" s="22" t="s">
        <v>46</v>
      </c>
      <c r="Q91" s="6"/>
      <c r="R91" s="6"/>
    </row>
    <row r="92" spans="1:18" ht="9.75" customHeight="1">
      <c r="A92" s="31" t="s">
        <v>61</v>
      </c>
      <c r="H92" s="5"/>
      <c r="I92" s="22"/>
      <c r="J92" s="62"/>
      <c r="Q92" s="6"/>
      <c r="R92" s="6"/>
    </row>
    <row r="93" spans="1:18" ht="9.75" customHeight="1">
      <c r="A93" s="31" t="s">
        <v>51</v>
      </c>
      <c r="H93" s="22"/>
      <c r="I93" s="62"/>
      <c r="Q93" s="6"/>
      <c r="R93" s="6"/>
    </row>
    <row r="94" spans="1:18" ht="9.75" customHeight="1">
      <c r="A94" s="31" t="s">
        <v>62</v>
      </c>
      <c r="I94" s="62"/>
      <c r="R94" s="63"/>
    </row>
    <row r="95" spans="1:18" ht="9.75" customHeight="1">
      <c r="A95" s="31"/>
      <c r="I95" s="62"/>
      <c r="R95" s="63"/>
    </row>
    <row r="96" spans="9:18" ht="9.75" customHeight="1">
      <c r="I96" s="62"/>
      <c r="R96" s="63"/>
    </row>
    <row r="97" spans="2:7" ht="15">
      <c r="B97" s="66"/>
      <c r="C97" s="66"/>
      <c r="D97" s="66"/>
      <c r="E97" s="66"/>
      <c r="F97" s="66"/>
      <c r="G97" s="66"/>
    </row>
    <row r="98" spans="1:256" ht="15">
      <c r="A98" s="74"/>
      <c r="B98" s="75" t="s">
        <v>69</v>
      </c>
      <c r="C98" s="64"/>
      <c r="D98" s="64"/>
      <c r="E98" s="64"/>
      <c r="F98" s="64"/>
      <c r="G98" s="64"/>
      <c r="H98" s="74"/>
      <c r="I98" s="76"/>
      <c r="J98" s="76"/>
      <c r="K98" s="76"/>
      <c r="L98" s="77"/>
      <c r="M98" s="78"/>
      <c r="N98" s="79"/>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c r="BI98" s="65"/>
      <c r="BJ98" s="65"/>
      <c r="BK98" s="65"/>
      <c r="BL98" s="65"/>
      <c r="BM98" s="65"/>
      <c r="BN98" s="65"/>
      <c r="BO98" s="65"/>
      <c r="BP98" s="65"/>
      <c r="BQ98" s="65"/>
      <c r="BR98" s="65"/>
      <c r="BS98" s="65"/>
      <c r="BT98" s="65"/>
      <c r="BU98" s="65"/>
      <c r="BV98" s="65"/>
      <c r="BW98" s="65"/>
      <c r="BX98" s="65"/>
      <c r="BY98" s="65"/>
      <c r="BZ98" s="65"/>
      <c r="CA98" s="65"/>
      <c r="CB98" s="65"/>
      <c r="CC98" s="65"/>
      <c r="CD98" s="65"/>
      <c r="CE98" s="65"/>
      <c r="CF98" s="65"/>
      <c r="CG98" s="65"/>
      <c r="CH98" s="65"/>
      <c r="CI98" s="65"/>
      <c r="CJ98" s="65"/>
      <c r="CK98" s="65"/>
      <c r="CL98" s="65"/>
      <c r="CM98" s="65"/>
      <c r="CN98" s="65"/>
      <c r="CO98" s="65"/>
      <c r="CP98" s="65"/>
      <c r="CQ98" s="65"/>
      <c r="CR98" s="65"/>
      <c r="CS98" s="65"/>
      <c r="CT98" s="65"/>
      <c r="CU98" s="65"/>
      <c r="CV98" s="65"/>
      <c r="CW98" s="65"/>
      <c r="CX98" s="65"/>
      <c r="CY98" s="65"/>
      <c r="CZ98" s="65"/>
      <c r="DA98" s="65"/>
      <c r="DB98" s="65"/>
      <c r="DC98" s="65"/>
      <c r="DD98" s="65"/>
      <c r="DE98" s="65"/>
      <c r="DF98" s="65"/>
      <c r="DG98" s="65"/>
      <c r="DH98" s="65"/>
      <c r="DI98" s="65"/>
      <c r="DJ98" s="65"/>
      <c r="DK98" s="65"/>
      <c r="DL98" s="65"/>
      <c r="DM98" s="65"/>
      <c r="DN98" s="65"/>
      <c r="DO98" s="65"/>
      <c r="DP98" s="65"/>
      <c r="DQ98" s="65"/>
      <c r="DR98" s="65"/>
      <c r="DS98" s="65"/>
      <c r="DT98" s="65"/>
      <c r="DU98" s="65"/>
      <c r="DV98" s="65"/>
      <c r="DW98" s="65"/>
      <c r="DX98" s="65"/>
      <c r="DY98" s="65"/>
      <c r="DZ98" s="65"/>
      <c r="EA98" s="65"/>
      <c r="EB98" s="65"/>
      <c r="EC98" s="65"/>
      <c r="ED98" s="65"/>
      <c r="EE98" s="65"/>
      <c r="EF98" s="65"/>
      <c r="EG98" s="65"/>
      <c r="EH98" s="65"/>
      <c r="EI98" s="65"/>
      <c r="EJ98" s="65"/>
      <c r="EK98" s="65"/>
      <c r="EL98" s="65"/>
      <c r="EM98" s="65"/>
      <c r="EN98" s="65"/>
      <c r="EO98" s="65"/>
      <c r="EP98" s="65"/>
      <c r="EQ98" s="65"/>
      <c r="ER98" s="65"/>
      <c r="ES98" s="65"/>
      <c r="ET98" s="65"/>
      <c r="EU98" s="65"/>
      <c r="EV98" s="65"/>
      <c r="EW98" s="65"/>
      <c r="EX98" s="65"/>
      <c r="EY98" s="65"/>
      <c r="EZ98" s="65"/>
      <c r="FA98" s="65"/>
      <c r="FB98" s="65"/>
      <c r="FC98" s="65"/>
      <c r="FD98" s="65"/>
      <c r="FE98" s="65"/>
      <c r="FF98" s="65"/>
      <c r="FG98" s="65"/>
      <c r="FH98" s="65"/>
      <c r="FI98" s="65"/>
      <c r="FJ98" s="65"/>
      <c r="FK98" s="65"/>
      <c r="FL98" s="65"/>
      <c r="FM98" s="65"/>
      <c r="FN98" s="65"/>
      <c r="FO98" s="65"/>
      <c r="FP98" s="65"/>
      <c r="FQ98" s="65"/>
      <c r="FR98" s="65"/>
      <c r="FS98" s="65"/>
      <c r="FT98" s="65"/>
      <c r="FU98" s="65"/>
      <c r="FV98" s="65"/>
      <c r="FW98" s="65"/>
      <c r="FX98" s="65"/>
      <c r="FY98" s="65"/>
      <c r="FZ98" s="65"/>
      <c r="GA98" s="65"/>
      <c r="GB98" s="65"/>
      <c r="GC98" s="65"/>
      <c r="GD98" s="65"/>
      <c r="GE98" s="65"/>
      <c r="GF98" s="65"/>
      <c r="GG98" s="65"/>
      <c r="GH98" s="65"/>
      <c r="GI98" s="65"/>
      <c r="GJ98" s="65"/>
      <c r="GK98" s="65"/>
      <c r="GL98" s="65"/>
      <c r="GM98" s="65"/>
      <c r="GN98" s="65"/>
      <c r="GO98" s="65"/>
      <c r="GP98" s="65"/>
      <c r="GQ98" s="65"/>
      <c r="GR98" s="65"/>
      <c r="GS98" s="65"/>
      <c r="GT98" s="65"/>
      <c r="GU98" s="65"/>
      <c r="GV98" s="65"/>
      <c r="GW98" s="65"/>
      <c r="GX98" s="65"/>
      <c r="GY98" s="65"/>
      <c r="GZ98" s="65"/>
      <c r="HA98" s="65"/>
      <c r="HB98" s="65"/>
      <c r="HC98" s="65"/>
      <c r="HD98" s="65"/>
      <c r="HE98" s="65"/>
      <c r="HF98" s="65"/>
      <c r="HG98" s="65"/>
      <c r="HH98" s="65"/>
      <c r="HI98" s="65"/>
      <c r="HJ98" s="65"/>
      <c r="HK98" s="65"/>
      <c r="HL98" s="65"/>
      <c r="HM98" s="65"/>
      <c r="HN98" s="65"/>
      <c r="HO98" s="65"/>
      <c r="HP98" s="65"/>
      <c r="HQ98" s="65"/>
      <c r="HR98" s="65"/>
      <c r="HS98" s="65"/>
      <c r="HT98" s="65"/>
      <c r="HU98" s="65"/>
      <c r="HV98" s="65"/>
      <c r="HW98" s="65"/>
      <c r="HX98" s="65"/>
      <c r="HY98" s="65"/>
      <c r="HZ98" s="65"/>
      <c r="IA98" s="65"/>
      <c r="IB98" s="65"/>
      <c r="IC98" s="65"/>
      <c r="ID98" s="65"/>
      <c r="IE98" s="65"/>
      <c r="IF98" s="65"/>
      <c r="IG98" s="65"/>
      <c r="IH98" s="65"/>
      <c r="II98" s="65"/>
      <c r="IJ98" s="65"/>
      <c r="IK98" s="65"/>
      <c r="IL98" s="65"/>
      <c r="IM98" s="65"/>
      <c r="IN98" s="65"/>
      <c r="IO98" s="65"/>
      <c r="IP98" s="65"/>
      <c r="IQ98" s="65"/>
      <c r="IR98" s="65"/>
      <c r="IS98" s="65"/>
      <c r="IT98" s="65"/>
      <c r="IU98" s="65"/>
      <c r="IV98" s="65"/>
    </row>
    <row r="99" spans="1:256" ht="24.75">
      <c r="A99" s="80"/>
      <c r="B99" s="93" t="s">
        <v>81</v>
      </c>
      <c r="C99" s="94" t="s">
        <v>82</v>
      </c>
      <c r="D99" s="95" t="s">
        <v>70</v>
      </c>
      <c r="E99" s="95" t="s">
        <v>71</v>
      </c>
      <c r="F99" s="95" t="s">
        <v>72</v>
      </c>
      <c r="G99" s="96" t="s">
        <v>73</v>
      </c>
      <c r="H99" s="95" t="s">
        <v>18</v>
      </c>
      <c r="I99" s="81" t="s">
        <v>19</v>
      </c>
      <c r="J99" s="76"/>
      <c r="K99" s="76"/>
      <c r="L99" s="77"/>
      <c r="M99" s="78"/>
      <c r="N99" s="79"/>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c r="BG99" s="65"/>
      <c r="BH99" s="65"/>
      <c r="BI99" s="65"/>
      <c r="BJ99" s="65"/>
      <c r="BK99" s="65"/>
      <c r="BL99" s="65"/>
      <c r="BM99" s="65"/>
      <c r="BN99" s="65"/>
      <c r="BO99" s="65"/>
      <c r="BP99" s="65"/>
      <c r="BQ99" s="65"/>
      <c r="BR99" s="65"/>
      <c r="BS99" s="65"/>
      <c r="BT99" s="65"/>
      <c r="BU99" s="65"/>
      <c r="BV99" s="65"/>
      <c r="BW99" s="65"/>
      <c r="BX99" s="65"/>
      <c r="BY99" s="65"/>
      <c r="BZ99" s="65"/>
      <c r="CA99" s="65"/>
      <c r="CB99" s="65"/>
      <c r="CC99" s="65"/>
      <c r="CD99" s="65"/>
      <c r="CE99" s="65"/>
      <c r="CF99" s="65"/>
      <c r="CG99" s="65"/>
      <c r="CH99" s="65"/>
      <c r="CI99" s="65"/>
      <c r="CJ99" s="65"/>
      <c r="CK99" s="65"/>
      <c r="CL99" s="65"/>
      <c r="CM99" s="65"/>
      <c r="CN99" s="65"/>
      <c r="CO99" s="65"/>
      <c r="CP99" s="65"/>
      <c r="CQ99" s="65"/>
      <c r="CR99" s="65"/>
      <c r="CS99" s="65"/>
      <c r="CT99" s="65"/>
      <c r="CU99" s="65"/>
      <c r="CV99" s="65"/>
      <c r="CW99" s="65"/>
      <c r="CX99" s="65"/>
      <c r="CY99" s="65"/>
      <c r="CZ99" s="65"/>
      <c r="DA99" s="65"/>
      <c r="DB99" s="65"/>
      <c r="DC99" s="65"/>
      <c r="DD99" s="65"/>
      <c r="DE99" s="65"/>
      <c r="DF99" s="65"/>
      <c r="DG99" s="65"/>
      <c r="DH99" s="65"/>
      <c r="DI99" s="65"/>
      <c r="DJ99" s="65"/>
      <c r="DK99" s="65"/>
      <c r="DL99" s="65"/>
      <c r="DM99" s="65"/>
      <c r="DN99" s="65"/>
      <c r="DO99" s="65"/>
      <c r="DP99" s="65"/>
      <c r="DQ99" s="65"/>
      <c r="DR99" s="65"/>
      <c r="DS99" s="65"/>
      <c r="DT99" s="65"/>
      <c r="DU99" s="65"/>
      <c r="DV99" s="65"/>
      <c r="DW99" s="65"/>
      <c r="DX99" s="65"/>
      <c r="DY99" s="65"/>
      <c r="DZ99" s="65"/>
      <c r="EA99" s="65"/>
      <c r="EB99" s="65"/>
      <c r="EC99" s="65"/>
      <c r="ED99" s="65"/>
      <c r="EE99" s="65"/>
      <c r="EF99" s="65"/>
      <c r="EG99" s="65"/>
      <c r="EH99" s="65"/>
      <c r="EI99" s="65"/>
      <c r="EJ99" s="65"/>
      <c r="EK99" s="65"/>
      <c r="EL99" s="65"/>
      <c r="EM99" s="65"/>
      <c r="EN99" s="65"/>
      <c r="EO99" s="65"/>
      <c r="EP99" s="65"/>
      <c r="EQ99" s="65"/>
      <c r="ER99" s="65"/>
      <c r="ES99" s="65"/>
      <c r="ET99" s="65"/>
      <c r="EU99" s="65"/>
      <c r="EV99" s="65"/>
      <c r="EW99" s="65"/>
      <c r="EX99" s="65"/>
      <c r="EY99" s="65"/>
      <c r="EZ99" s="65"/>
      <c r="FA99" s="65"/>
      <c r="FB99" s="65"/>
      <c r="FC99" s="65"/>
      <c r="FD99" s="65"/>
      <c r="FE99" s="65"/>
      <c r="FF99" s="65"/>
      <c r="FG99" s="65"/>
      <c r="FH99" s="65"/>
      <c r="FI99" s="65"/>
      <c r="FJ99" s="65"/>
      <c r="FK99" s="65"/>
      <c r="FL99" s="65"/>
      <c r="FM99" s="65"/>
      <c r="FN99" s="65"/>
      <c r="FO99" s="65"/>
      <c r="FP99" s="65"/>
      <c r="FQ99" s="65"/>
      <c r="FR99" s="65"/>
      <c r="FS99" s="65"/>
      <c r="FT99" s="65"/>
      <c r="FU99" s="65"/>
      <c r="FV99" s="65"/>
      <c r="FW99" s="65"/>
      <c r="FX99" s="65"/>
      <c r="FY99" s="65"/>
      <c r="FZ99" s="65"/>
      <c r="GA99" s="65"/>
      <c r="GB99" s="65"/>
      <c r="GC99" s="65"/>
      <c r="GD99" s="65"/>
      <c r="GE99" s="65"/>
      <c r="GF99" s="65"/>
      <c r="GG99" s="65"/>
      <c r="GH99" s="65"/>
      <c r="GI99" s="65"/>
      <c r="GJ99" s="65"/>
      <c r="GK99" s="65"/>
      <c r="GL99" s="65"/>
      <c r="GM99" s="65"/>
      <c r="GN99" s="65"/>
      <c r="GO99" s="65"/>
      <c r="GP99" s="65"/>
      <c r="GQ99" s="65"/>
      <c r="GR99" s="65"/>
      <c r="GS99" s="65"/>
      <c r="GT99" s="65"/>
      <c r="GU99" s="65"/>
      <c r="GV99" s="65"/>
      <c r="GW99" s="65"/>
      <c r="GX99" s="65"/>
      <c r="GY99" s="65"/>
      <c r="GZ99" s="65"/>
      <c r="HA99" s="65"/>
      <c r="HB99" s="65"/>
      <c r="HC99" s="65"/>
      <c r="HD99" s="65"/>
      <c r="HE99" s="65"/>
      <c r="HF99" s="65"/>
      <c r="HG99" s="65"/>
      <c r="HH99" s="65"/>
      <c r="HI99" s="65"/>
      <c r="HJ99" s="65"/>
      <c r="HK99" s="65"/>
      <c r="HL99" s="65"/>
      <c r="HM99" s="65"/>
      <c r="HN99" s="65"/>
      <c r="HO99" s="65"/>
      <c r="HP99" s="65"/>
      <c r="HQ99" s="65"/>
      <c r="HR99" s="65"/>
      <c r="HS99" s="65"/>
      <c r="HT99" s="65"/>
      <c r="HU99" s="65"/>
      <c r="HV99" s="65"/>
      <c r="HW99" s="65"/>
      <c r="HX99" s="65"/>
      <c r="HY99" s="65"/>
      <c r="HZ99" s="65"/>
      <c r="IA99" s="65"/>
      <c r="IB99" s="65"/>
      <c r="IC99" s="65"/>
      <c r="ID99" s="65"/>
      <c r="IE99" s="65"/>
      <c r="IF99" s="65"/>
      <c r="IG99" s="65"/>
      <c r="IH99" s="65"/>
      <c r="II99" s="65"/>
      <c r="IJ99" s="65"/>
      <c r="IK99" s="65"/>
      <c r="IL99" s="65"/>
      <c r="IM99" s="65"/>
      <c r="IN99" s="65"/>
      <c r="IO99" s="65"/>
      <c r="IP99" s="65"/>
      <c r="IQ99" s="65"/>
      <c r="IR99" s="65"/>
      <c r="IS99" s="65"/>
      <c r="IT99" s="65"/>
      <c r="IU99" s="65"/>
      <c r="IV99" s="65"/>
    </row>
    <row r="100" spans="1:256" ht="15">
      <c r="A100" s="82" t="s">
        <v>74</v>
      </c>
      <c r="B100" s="83">
        <v>195</v>
      </c>
      <c r="C100" s="84">
        <v>7</v>
      </c>
      <c r="D100" s="85">
        <f>C100*0.12</f>
        <v>0.84</v>
      </c>
      <c r="E100" s="85">
        <f>C100*0.1</f>
        <v>0.7000000000000001</v>
      </c>
      <c r="F100" s="85">
        <f>C100*0.08</f>
        <v>0.56</v>
      </c>
      <c r="G100" s="73">
        <v>895.05</v>
      </c>
      <c r="H100" s="72">
        <f>I100*12+18+G100</f>
        <v>973.05</v>
      </c>
      <c r="I100" s="86">
        <v>5</v>
      </c>
      <c r="J100" s="87"/>
      <c r="K100" s="76"/>
      <c r="L100" s="77" t="s">
        <v>75</v>
      </c>
      <c r="M100" s="78"/>
      <c r="N100" s="79"/>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c r="BG100" s="65"/>
      <c r="BH100" s="65"/>
      <c r="BI100" s="65"/>
      <c r="BJ100" s="65"/>
      <c r="BK100" s="65"/>
      <c r="BL100" s="65"/>
      <c r="BM100" s="65"/>
      <c r="BN100" s="65"/>
      <c r="BO100" s="65"/>
      <c r="BP100" s="65"/>
      <c r="BQ100" s="65"/>
      <c r="BR100" s="65"/>
      <c r="BS100" s="65"/>
      <c r="BT100" s="65"/>
      <c r="BU100" s="65"/>
      <c r="BV100" s="65"/>
      <c r="BW100" s="65"/>
      <c r="BX100" s="65"/>
      <c r="BY100" s="65"/>
      <c r="BZ100" s="65"/>
      <c r="CA100" s="65"/>
      <c r="CB100" s="65"/>
      <c r="CC100" s="65"/>
      <c r="CD100" s="65"/>
      <c r="CE100" s="65"/>
      <c r="CF100" s="65"/>
      <c r="CG100" s="65"/>
      <c r="CH100" s="65"/>
      <c r="CI100" s="65"/>
      <c r="CJ100" s="65"/>
      <c r="CK100" s="65"/>
      <c r="CL100" s="65"/>
      <c r="CM100" s="65"/>
      <c r="CN100" s="65"/>
      <c r="CO100" s="65"/>
      <c r="CP100" s="65"/>
      <c r="CQ100" s="65"/>
      <c r="CR100" s="65"/>
      <c r="CS100" s="65"/>
      <c r="CT100" s="65"/>
      <c r="CU100" s="65"/>
      <c r="CV100" s="65"/>
      <c r="CW100" s="65"/>
      <c r="CX100" s="65"/>
      <c r="CY100" s="65"/>
      <c r="CZ100" s="65"/>
      <c r="DA100" s="65"/>
      <c r="DB100" s="65"/>
      <c r="DC100" s="65"/>
      <c r="DD100" s="65"/>
      <c r="DE100" s="65"/>
      <c r="DF100" s="65"/>
      <c r="DG100" s="65"/>
      <c r="DH100" s="65"/>
      <c r="DI100" s="65"/>
      <c r="DJ100" s="65"/>
      <c r="DK100" s="65"/>
      <c r="DL100" s="65"/>
      <c r="DM100" s="65"/>
      <c r="DN100" s="65"/>
      <c r="DO100" s="65"/>
      <c r="DP100" s="65"/>
      <c r="DQ100" s="65"/>
      <c r="DR100" s="65"/>
      <c r="DS100" s="65"/>
      <c r="DT100" s="65"/>
      <c r="DU100" s="65"/>
      <c r="DV100" s="65"/>
      <c r="DW100" s="65"/>
      <c r="DX100" s="65"/>
      <c r="DY100" s="65"/>
      <c r="DZ100" s="65"/>
      <c r="EA100" s="65"/>
      <c r="EB100" s="65"/>
      <c r="EC100" s="65"/>
      <c r="ED100" s="65"/>
      <c r="EE100" s="65"/>
      <c r="EF100" s="65"/>
      <c r="EG100" s="65"/>
      <c r="EH100" s="65"/>
      <c r="EI100" s="65"/>
      <c r="EJ100" s="65"/>
      <c r="EK100" s="65"/>
      <c r="EL100" s="65"/>
      <c r="EM100" s="65"/>
      <c r="EN100" s="65"/>
      <c r="EO100" s="65"/>
      <c r="EP100" s="65"/>
      <c r="EQ100" s="65"/>
      <c r="ER100" s="65"/>
      <c r="ES100" s="65"/>
      <c r="ET100" s="65"/>
      <c r="EU100" s="65"/>
      <c r="EV100" s="65"/>
      <c r="EW100" s="65"/>
      <c r="EX100" s="65"/>
      <c r="EY100" s="65"/>
      <c r="EZ100" s="65"/>
      <c r="FA100" s="65"/>
      <c r="FB100" s="65"/>
      <c r="FC100" s="65"/>
      <c r="FD100" s="65"/>
      <c r="FE100" s="65"/>
      <c r="FF100" s="65"/>
      <c r="FG100" s="65"/>
      <c r="FH100" s="65"/>
      <c r="FI100" s="65"/>
      <c r="FJ100" s="65"/>
      <c r="FK100" s="65"/>
      <c r="FL100" s="65"/>
      <c r="FM100" s="65"/>
      <c r="FN100" s="65"/>
      <c r="FO100" s="65"/>
      <c r="FP100" s="65"/>
      <c r="FQ100" s="65"/>
      <c r="FR100" s="65"/>
      <c r="FS100" s="65"/>
      <c r="FT100" s="65"/>
      <c r="FU100" s="65"/>
      <c r="FV100" s="65"/>
      <c r="FW100" s="65"/>
      <c r="FX100" s="65"/>
      <c r="FY100" s="65"/>
      <c r="FZ100" s="65"/>
      <c r="GA100" s="65"/>
      <c r="GB100" s="65"/>
      <c r="GC100" s="65"/>
      <c r="GD100" s="65"/>
      <c r="GE100" s="65"/>
      <c r="GF100" s="65"/>
      <c r="GG100" s="65"/>
      <c r="GH100" s="65"/>
      <c r="GI100" s="65"/>
      <c r="GJ100" s="65"/>
      <c r="GK100" s="65"/>
      <c r="GL100" s="65"/>
      <c r="GM100" s="65"/>
      <c r="GN100" s="65"/>
      <c r="GO100" s="65"/>
      <c r="GP100" s="65"/>
      <c r="GQ100" s="65"/>
      <c r="GR100" s="65"/>
      <c r="GS100" s="65"/>
      <c r="GT100" s="65"/>
      <c r="GU100" s="65"/>
      <c r="GV100" s="65"/>
      <c r="GW100" s="65"/>
      <c r="GX100" s="65"/>
      <c r="GY100" s="65"/>
      <c r="GZ100" s="65"/>
      <c r="HA100" s="65"/>
      <c r="HB100" s="65"/>
      <c r="HC100" s="65"/>
      <c r="HD100" s="65"/>
      <c r="HE100" s="65"/>
      <c r="HF100" s="65"/>
      <c r="HG100" s="65"/>
      <c r="HH100" s="65"/>
      <c r="HI100" s="65"/>
      <c r="HJ100" s="65"/>
      <c r="HK100" s="65"/>
      <c r="HL100" s="65"/>
      <c r="HM100" s="65"/>
      <c r="HN100" s="65"/>
      <c r="HO100" s="65"/>
      <c r="HP100" s="65"/>
      <c r="HQ100" s="65"/>
      <c r="HR100" s="65"/>
      <c r="HS100" s="65"/>
      <c r="HT100" s="65"/>
      <c r="HU100" s="65"/>
      <c r="HV100" s="65"/>
      <c r="HW100" s="65"/>
      <c r="HX100" s="65"/>
      <c r="HY100" s="65"/>
      <c r="HZ100" s="65"/>
      <c r="IA100" s="65"/>
      <c r="IB100" s="65"/>
      <c r="IC100" s="65"/>
      <c r="ID100" s="65"/>
      <c r="IE100" s="65"/>
      <c r="IF100" s="65"/>
      <c r="IG100" s="65"/>
      <c r="IH100" s="65"/>
      <c r="II100" s="65"/>
      <c r="IJ100" s="65"/>
      <c r="IK100" s="65"/>
      <c r="IL100" s="65"/>
      <c r="IM100" s="65"/>
      <c r="IN100" s="65"/>
      <c r="IO100" s="65"/>
      <c r="IP100" s="65"/>
      <c r="IQ100" s="65"/>
      <c r="IR100" s="65"/>
      <c r="IS100" s="65"/>
      <c r="IT100" s="65"/>
      <c r="IU100" s="65"/>
      <c r="IV100" s="65"/>
    </row>
    <row r="101" spans="1:256" ht="15">
      <c r="A101" s="82" t="s">
        <v>74</v>
      </c>
      <c r="B101" s="83">
        <v>340</v>
      </c>
      <c r="C101" s="84">
        <v>11</v>
      </c>
      <c r="D101" s="85">
        <f aca="true" t="shared" si="10" ref="D101:D113">C101*0.12</f>
        <v>1.3199999999999998</v>
      </c>
      <c r="E101" s="85">
        <f aca="true" t="shared" si="11" ref="E101:E113">C101*0.1</f>
        <v>1.1</v>
      </c>
      <c r="F101" s="85">
        <f aca="true" t="shared" si="12" ref="F101:F113">C101*0.08</f>
        <v>0.88</v>
      </c>
      <c r="G101" s="73">
        <v>1078.6499999999999</v>
      </c>
      <c r="H101" s="72">
        <f aca="true" t="shared" si="13" ref="H101:H113">I101*12+18+G101</f>
        <v>1156.6499999999999</v>
      </c>
      <c r="I101" s="86">
        <v>5</v>
      </c>
      <c r="J101" s="87"/>
      <c r="K101" s="76"/>
      <c r="L101" s="77" t="s">
        <v>76</v>
      </c>
      <c r="M101" s="78"/>
      <c r="N101" s="79"/>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c r="BG101" s="65"/>
      <c r="BH101" s="65"/>
      <c r="BI101" s="65"/>
      <c r="BJ101" s="65"/>
      <c r="BK101" s="65"/>
      <c r="BL101" s="65"/>
      <c r="BM101" s="65"/>
      <c r="BN101" s="65"/>
      <c r="BO101" s="65"/>
      <c r="BP101" s="65"/>
      <c r="BQ101" s="65"/>
      <c r="BR101" s="65"/>
      <c r="BS101" s="65"/>
      <c r="BT101" s="65"/>
      <c r="BU101" s="65"/>
      <c r="BV101" s="65"/>
      <c r="BW101" s="65"/>
      <c r="BX101" s="65"/>
      <c r="BY101" s="65"/>
      <c r="BZ101" s="65"/>
      <c r="CA101" s="65"/>
      <c r="CB101" s="65"/>
      <c r="CC101" s="65"/>
      <c r="CD101" s="65"/>
      <c r="CE101" s="65"/>
      <c r="CF101" s="65"/>
      <c r="CG101" s="65"/>
      <c r="CH101" s="65"/>
      <c r="CI101" s="65"/>
      <c r="CJ101" s="65"/>
      <c r="CK101" s="65"/>
      <c r="CL101" s="65"/>
      <c r="CM101" s="65"/>
      <c r="CN101" s="65"/>
      <c r="CO101" s="65"/>
      <c r="CP101" s="65"/>
      <c r="CQ101" s="65"/>
      <c r="CR101" s="65"/>
      <c r="CS101" s="65"/>
      <c r="CT101" s="65"/>
      <c r="CU101" s="65"/>
      <c r="CV101" s="65"/>
      <c r="CW101" s="65"/>
      <c r="CX101" s="65"/>
      <c r="CY101" s="65"/>
      <c r="CZ101" s="65"/>
      <c r="DA101" s="65"/>
      <c r="DB101" s="65"/>
      <c r="DC101" s="65"/>
      <c r="DD101" s="65"/>
      <c r="DE101" s="65"/>
      <c r="DF101" s="65"/>
      <c r="DG101" s="65"/>
      <c r="DH101" s="65"/>
      <c r="DI101" s="65"/>
      <c r="DJ101" s="65"/>
      <c r="DK101" s="65"/>
      <c r="DL101" s="65"/>
      <c r="DM101" s="65"/>
      <c r="DN101" s="65"/>
      <c r="DO101" s="65"/>
      <c r="DP101" s="65"/>
      <c r="DQ101" s="65"/>
      <c r="DR101" s="65"/>
      <c r="DS101" s="65"/>
      <c r="DT101" s="65"/>
      <c r="DU101" s="65"/>
      <c r="DV101" s="65"/>
      <c r="DW101" s="65"/>
      <c r="DX101" s="65"/>
      <c r="DY101" s="65"/>
      <c r="DZ101" s="65"/>
      <c r="EA101" s="65"/>
      <c r="EB101" s="65"/>
      <c r="EC101" s="65"/>
      <c r="ED101" s="65"/>
      <c r="EE101" s="65"/>
      <c r="EF101" s="65"/>
      <c r="EG101" s="65"/>
      <c r="EH101" s="65"/>
      <c r="EI101" s="65"/>
      <c r="EJ101" s="65"/>
      <c r="EK101" s="65"/>
      <c r="EL101" s="65"/>
      <c r="EM101" s="65"/>
      <c r="EN101" s="65"/>
      <c r="EO101" s="65"/>
      <c r="EP101" s="65"/>
      <c r="EQ101" s="65"/>
      <c r="ER101" s="65"/>
      <c r="ES101" s="65"/>
      <c r="ET101" s="65"/>
      <c r="EU101" s="65"/>
      <c r="EV101" s="65"/>
      <c r="EW101" s="65"/>
      <c r="EX101" s="65"/>
      <c r="EY101" s="65"/>
      <c r="EZ101" s="65"/>
      <c r="FA101" s="65"/>
      <c r="FB101" s="65"/>
      <c r="FC101" s="65"/>
      <c r="FD101" s="65"/>
      <c r="FE101" s="65"/>
      <c r="FF101" s="65"/>
      <c r="FG101" s="65"/>
      <c r="FH101" s="65"/>
      <c r="FI101" s="65"/>
      <c r="FJ101" s="65"/>
      <c r="FK101" s="65"/>
      <c r="FL101" s="65"/>
      <c r="FM101" s="65"/>
      <c r="FN101" s="65"/>
      <c r="FO101" s="65"/>
      <c r="FP101" s="65"/>
      <c r="FQ101" s="65"/>
      <c r="FR101" s="65"/>
      <c r="FS101" s="65"/>
      <c r="FT101" s="65"/>
      <c r="FU101" s="65"/>
      <c r="FV101" s="65"/>
      <c r="FW101" s="65"/>
      <c r="FX101" s="65"/>
      <c r="FY101" s="65"/>
      <c r="FZ101" s="65"/>
      <c r="GA101" s="65"/>
      <c r="GB101" s="65"/>
      <c r="GC101" s="65"/>
      <c r="GD101" s="65"/>
      <c r="GE101" s="65"/>
      <c r="GF101" s="65"/>
      <c r="GG101" s="65"/>
      <c r="GH101" s="65"/>
      <c r="GI101" s="65"/>
      <c r="GJ101" s="65"/>
      <c r="GK101" s="65"/>
      <c r="GL101" s="65"/>
      <c r="GM101" s="65"/>
      <c r="GN101" s="65"/>
      <c r="GO101" s="65"/>
      <c r="GP101" s="65"/>
      <c r="GQ101" s="65"/>
      <c r="GR101" s="65"/>
      <c r="GS101" s="65"/>
      <c r="GT101" s="65"/>
      <c r="GU101" s="65"/>
      <c r="GV101" s="65"/>
      <c r="GW101" s="65"/>
      <c r="GX101" s="65"/>
      <c r="GY101" s="65"/>
      <c r="GZ101" s="65"/>
      <c r="HA101" s="65"/>
      <c r="HB101" s="65"/>
      <c r="HC101" s="65"/>
      <c r="HD101" s="65"/>
      <c r="HE101" s="65"/>
      <c r="HF101" s="65"/>
      <c r="HG101" s="65"/>
      <c r="HH101" s="65"/>
      <c r="HI101" s="65"/>
      <c r="HJ101" s="65"/>
      <c r="HK101" s="65"/>
      <c r="HL101" s="65"/>
      <c r="HM101" s="65"/>
      <c r="HN101" s="65"/>
      <c r="HO101" s="65"/>
      <c r="HP101" s="65"/>
      <c r="HQ101" s="65"/>
      <c r="HR101" s="65"/>
      <c r="HS101" s="65"/>
      <c r="HT101" s="65"/>
      <c r="HU101" s="65"/>
      <c r="HV101" s="65"/>
      <c r="HW101" s="65"/>
      <c r="HX101" s="65"/>
      <c r="HY101" s="65"/>
      <c r="HZ101" s="65"/>
      <c r="IA101" s="65"/>
      <c r="IB101" s="65"/>
      <c r="IC101" s="65"/>
      <c r="ID101" s="65"/>
      <c r="IE101" s="65"/>
      <c r="IF101" s="65"/>
      <c r="IG101" s="65"/>
      <c r="IH101" s="65"/>
      <c r="II101" s="65"/>
      <c r="IJ101" s="65"/>
      <c r="IK101" s="65"/>
      <c r="IL101" s="65"/>
      <c r="IM101" s="65"/>
      <c r="IN101" s="65"/>
      <c r="IO101" s="65"/>
      <c r="IP101" s="65"/>
      <c r="IQ101" s="65"/>
      <c r="IR101" s="65"/>
      <c r="IS101" s="65"/>
      <c r="IT101" s="65"/>
      <c r="IU101" s="65"/>
      <c r="IV101" s="65"/>
    </row>
    <row r="102" spans="1:256" ht="15">
      <c r="A102" s="82" t="s">
        <v>74</v>
      </c>
      <c r="B102" s="83">
        <v>420</v>
      </c>
      <c r="C102" s="84">
        <v>14</v>
      </c>
      <c r="D102" s="85">
        <f t="shared" si="10"/>
        <v>1.68</v>
      </c>
      <c r="E102" s="85">
        <f t="shared" si="11"/>
        <v>1.4000000000000001</v>
      </c>
      <c r="F102" s="85">
        <f t="shared" si="12"/>
        <v>1.12</v>
      </c>
      <c r="G102" s="73">
        <v>1178.1</v>
      </c>
      <c r="H102" s="72">
        <f t="shared" si="13"/>
        <v>1256.1</v>
      </c>
      <c r="I102" s="86">
        <v>5</v>
      </c>
      <c r="J102" s="87"/>
      <c r="K102" s="76"/>
      <c r="L102" s="77" t="s">
        <v>67</v>
      </c>
      <c r="M102" s="78"/>
      <c r="N102" s="79"/>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c r="BG102" s="65"/>
      <c r="BH102" s="65"/>
      <c r="BI102" s="65"/>
      <c r="BJ102" s="65"/>
      <c r="BK102" s="65"/>
      <c r="BL102" s="65"/>
      <c r="BM102" s="65"/>
      <c r="BN102" s="65"/>
      <c r="BO102" s="65"/>
      <c r="BP102" s="65"/>
      <c r="BQ102" s="65"/>
      <c r="BR102" s="65"/>
      <c r="BS102" s="65"/>
      <c r="BT102" s="65"/>
      <c r="BU102" s="65"/>
      <c r="BV102" s="65"/>
      <c r="BW102" s="65"/>
      <c r="BX102" s="65"/>
      <c r="BY102" s="65"/>
      <c r="BZ102" s="65"/>
      <c r="CA102" s="65"/>
      <c r="CB102" s="65"/>
      <c r="CC102" s="65"/>
      <c r="CD102" s="65"/>
      <c r="CE102" s="65"/>
      <c r="CF102" s="65"/>
      <c r="CG102" s="65"/>
      <c r="CH102" s="65"/>
      <c r="CI102" s="65"/>
      <c r="CJ102" s="65"/>
      <c r="CK102" s="65"/>
      <c r="CL102" s="65"/>
      <c r="CM102" s="65"/>
      <c r="CN102" s="65"/>
      <c r="CO102" s="65"/>
      <c r="CP102" s="65"/>
      <c r="CQ102" s="65"/>
      <c r="CR102" s="65"/>
      <c r="CS102" s="65"/>
      <c r="CT102" s="65"/>
      <c r="CU102" s="65"/>
      <c r="CV102" s="65"/>
      <c r="CW102" s="65"/>
      <c r="CX102" s="65"/>
      <c r="CY102" s="65"/>
      <c r="CZ102" s="65"/>
      <c r="DA102" s="65"/>
      <c r="DB102" s="65"/>
      <c r="DC102" s="65"/>
      <c r="DD102" s="65"/>
      <c r="DE102" s="65"/>
      <c r="DF102" s="65"/>
      <c r="DG102" s="65"/>
      <c r="DH102" s="65"/>
      <c r="DI102" s="65"/>
      <c r="DJ102" s="65"/>
      <c r="DK102" s="65"/>
      <c r="DL102" s="65"/>
      <c r="DM102" s="65"/>
      <c r="DN102" s="65"/>
      <c r="DO102" s="65"/>
      <c r="DP102" s="65"/>
      <c r="DQ102" s="65"/>
      <c r="DR102" s="65"/>
      <c r="DS102" s="65"/>
      <c r="DT102" s="65"/>
      <c r="DU102" s="65"/>
      <c r="DV102" s="65"/>
      <c r="DW102" s="65"/>
      <c r="DX102" s="65"/>
      <c r="DY102" s="65"/>
      <c r="DZ102" s="65"/>
      <c r="EA102" s="65"/>
      <c r="EB102" s="65"/>
      <c r="EC102" s="65"/>
      <c r="ED102" s="65"/>
      <c r="EE102" s="65"/>
      <c r="EF102" s="65"/>
      <c r="EG102" s="65"/>
      <c r="EH102" s="65"/>
      <c r="EI102" s="65"/>
      <c r="EJ102" s="65"/>
      <c r="EK102" s="65"/>
      <c r="EL102" s="65"/>
      <c r="EM102" s="65"/>
      <c r="EN102" s="65"/>
      <c r="EO102" s="65"/>
      <c r="EP102" s="65"/>
      <c r="EQ102" s="65"/>
      <c r="ER102" s="65"/>
      <c r="ES102" s="65"/>
      <c r="ET102" s="65"/>
      <c r="EU102" s="65"/>
      <c r="EV102" s="65"/>
      <c r="EW102" s="65"/>
      <c r="EX102" s="65"/>
      <c r="EY102" s="65"/>
      <c r="EZ102" s="65"/>
      <c r="FA102" s="65"/>
      <c r="FB102" s="65"/>
      <c r="FC102" s="65"/>
      <c r="FD102" s="65"/>
      <c r="FE102" s="65"/>
      <c r="FF102" s="65"/>
      <c r="FG102" s="65"/>
      <c r="FH102" s="65"/>
      <c r="FI102" s="65"/>
      <c r="FJ102" s="65"/>
      <c r="FK102" s="65"/>
      <c r="FL102" s="65"/>
      <c r="FM102" s="65"/>
      <c r="FN102" s="65"/>
      <c r="FO102" s="65"/>
      <c r="FP102" s="65"/>
      <c r="FQ102" s="65"/>
      <c r="FR102" s="65"/>
      <c r="FS102" s="65"/>
      <c r="FT102" s="65"/>
      <c r="FU102" s="65"/>
      <c r="FV102" s="65"/>
      <c r="FW102" s="65"/>
      <c r="FX102" s="65"/>
      <c r="FY102" s="65"/>
      <c r="FZ102" s="65"/>
      <c r="GA102" s="65"/>
      <c r="GB102" s="65"/>
      <c r="GC102" s="65"/>
      <c r="GD102" s="65"/>
      <c r="GE102" s="65"/>
      <c r="GF102" s="65"/>
      <c r="GG102" s="65"/>
      <c r="GH102" s="65"/>
      <c r="GI102" s="65"/>
      <c r="GJ102" s="65"/>
      <c r="GK102" s="65"/>
      <c r="GL102" s="65"/>
      <c r="GM102" s="65"/>
      <c r="GN102" s="65"/>
      <c r="GO102" s="65"/>
      <c r="GP102" s="65"/>
      <c r="GQ102" s="65"/>
      <c r="GR102" s="65"/>
      <c r="GS102" s="65"/>
      <c r="GT102" s="65"/>
      <c r="GU102" s="65"/>
      <c r="GV102" s="65"/>
      <c r="GW102" s="65"/>
      <c r="GX102" s="65"/>
      <c r="GY102" s="65"/>
      <c r="GZ102" s="65"/>
      <c r="HA102" s="65"/>
      <c r="HB102" s="65"/>
      <c r="HC102" s="65"/>
      <c r="HD102" s="65"/>
      <c r="HE102" s="65"/>
      <c r="HF102" s="65"/>
      <c r="HG102" s="65"/>
      <c r="HH102" s="65"/>
      <c r="HI102" s="65"/>
      <c r="HJ102" s="65"/>
      <c r="HK102" s="65"/>
      <c r="HL102" s="65"/>
      <c r="HM102" s="65"/>
      <c r="HN102" s="65"/>
      <c r="HO102" s="65"/>
      <c r="HP102" s="65"/>
      <c r="HQ102" s="65"/>
      <c r="HR102" s="65"/>
      <c r="HS102" s="65"/>
      <c r="HT102" s="65"/>
      <c r="HU102" s="65"/>
      <c r="HV102" s="65"/>
      <c r="HW102" s="65"/>
      <c r="HX102" s="65"/>
      <c r="HY102" s="65"/>
      <c r="HZ102" s="65"/>
      <c r="IA102" s="65"/>
      <c r="IB102" s="65"/>
      <c r="IC102" s="65"/>
      <c r="ID102" s="65"/>
      <c r="IE102" s="65"/>
      <c r="IF102" s="65"/>
      <c r="IG102" s="65"/>
      <c r="IH102" s="65"/>
      <c r="II102" s="65"/>
      <c r="IJ102" s="65"/>
      <c r="IK102" s="65"/>
      <c r="IL102" s="65"/>
      <c r="IM102" s="65"/>
      <c r="IN102" s="65"/>
      <c r="IO102" s="65"/>
      <c r="IP102" s="65"/>
      <c r="IQ102" s="65"/>
      <c r="IR102" s="65"/>
      <c r="IS102" s="65"/>
      <c r="IT102" s="65"/>
      <c r="IU102" s="65"/>
      <c r="IV102" s="65"/>
    </row>
    <row r="103" spans="1:256" ht="15">
      <c r="A103" s="82" t="s">
        <v>74</v>
      </c>
      <c r="B103" s="83">
        <v>560</v>
      </c>
      <c r="C103" s="84">
        <v>18</v>
      </c>
      <c r="D103" s="85">
        <f t="shared" si="10"/>
        <v>2.16</v>
      </c>
      <c r="E103" s="85">
        <f t="shared" si="11"/>
        <v>1.8</v>
      </c>
      <c r="F103" s="85">
        <f t="shared" si="12"/>
        <v>1.44</v>
      </c>
      <c r="G103" s="73">
        <v>1331.0999999999997</v>
      </c>
      <c r="H103" s="72">
        <f t="shared" si="13"/>
        <v>1469.0999999999997</v>
      </c>
      <c r="I103" s="86">
        <v>10</v>
      </c>
      <c r="J103" s="87"/>
      <c r="K103" s="76"/>
      <c r="L103" s="77" t="s">
        <v>77</v>
      </c>
      <c r="M103" s="78"/>
      <c r="N103" s="79"/>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H103" s="65"/>
      <c r="BI103" s="65"/>
      <c r="BJ103" s="65"/>
      <c r="BK103" s="65"/>
      <c r="BL103" s="65"/>
      <c r="BM103" s="65"/>
      <c r="BN103" s="65"/>
      <c r="BO103" s="65"/>
      <c r="BP103" s="65"/>
      <c r="BQ103" s="65"/>
      <c r="BR103" s="65"/>
      <c r="BS103" s="65"/>
      <c r="BT103" s="65"/>
      <c r="BU103" s="65"/>
      <c r="BV103" s="65"/>
      <c r="BW103" s="65"/>
      <c r="BX103" s="65"/>
      <c r="BY103" s="65"/>
      <c r="BZ103" s="65"/>
      <c r="CA103" s="65"/>
      <c r="CB103" s="65"/>
      <c r="CC103" s="65"/>
      <c r="CD103" s="65"/>
      <c r="CE103" s="65"/>
      <c r="CF103" s="65"/>
      <c r="CG103" s="65"/>
      <c r="CH103" s="65"/>
      <c r="CI103" s="65"/>
      <c r="CJ103" s="65"/>
      <c r="CK103" s="65"/>
      <c r="CL103" s="65"/>
      <c r="CM103" s="65"/>
      <c r="CN103" s="65"/>
      <c r="CO103" s="65"/>
      <c r="CP103" s="65"/>
      <c r="CQ103" s="65"/>
      <c r="CR103" s="65"/>
      <c r="CS103" s="65"/>
      <c r="CT103" s="65"/>
      <c r="CU103" s="65"/>
      <c r="CV103" s="65"/>
      <c r="CW103" s="65"/>
      <c r="CX103" s="65"/>
      <c r="CY103" s="65"/>
      <c r="CZ103" s="65"/>
      <c r="DA103" s="65"/>
      <c r="DB103" s="65"/>
      <c r="DC103" s="65"/>
      <c r="DD103" s="65"/>
      <c r="DE103" s="65"/>
      <c r="DF103" s="65"/>
      <c r="DG103" s="65"/>
      <c r="DH103" s="65"/>
      <c r="DI103" s="65"/>
      <c r="DJ103" s="65"/>
      <c r="DK103" s="65"/>
      <c r="DL103" s="65"/>
      <c r="DM103" s="65"/>
      <c r="DN103" s="65"/>
      <c r="DO103" s="65"/>
      <c r="DP103" s="65"/>
      <c r="DQ103" s="65"/>
      <c r="DR103" s="65"/>
      <c r="DS103" s="65"/>
      <c r="DT103" s="65"/>
      <c r="DU103" s="65"/>
      <c r="DV103" s="65"/>
      <c r="DW103" s="65"/>
      <c r="DX103" s="65"/>
      <c r="DY103" s="65"/>
      <c r="DZ103" s="65"/>
      <c r="EA103" s="65"/>
      <c r="EB103" s="65"/>
      <c r="EC103" s="65"/>
      <c r="ED103" s="65"/>
      <c r="EE103" s="65"/>
      <c r="EF103" s="65"/>
      <c r="EG103" s="65"/>
      <c r="EH103" s="65"/>
      <c r="EI103" s="65"/>
      <c r="EJ103" s="65"/>
      <c r="EK103" s="65"/>
      <c r="EL103" s="65"/>
      <c r="EM103" s="65"/>
      <c r="EN103" s="65"/>
      <c r="EO103" s="65"/>
      <c r="EP103" s="65"/>
      <c r="EQ103" s="65"/>
      <c r="ER103" s="65"/>
      <c r="ES103" s="65"/>
      <c r="ET103" s="65"/>
      <c r="EU103" s="65"/>
      <c r="EV103" s="65"/>
      <c r="EW103" s="65"/>
      <c r="EX103" s="65"/>
      <c r="EY103" s="65"/>
      <c r="EZ103" s="65"/>
      <c r="FA103" s="65"/>
      <c r="FB103" s="65"/>
      <c r="FC103" s="65"/>
      <c r="FD103" s="65"/>
      <c r="FE103" s="65"/>
      <c r="FF103" s="65"/>
      <c r="FG103" s="65"/>
      <c r="FH103" s="65"/>
      <c r="FI103" s="65"/>
      <c r="FJ103" s="65"/>
      <c r="FK103" s="65"/>
      <c r="FL103" s="65"/>
      <c r="FM103" s="65"/>
      <c r="FN103" s="65"/>
      <c r="FO103" s="65"/>
      <c r="FP103" s="65"/>
      <c r="FQ103" s="65"/>
      <c r="FR103" s="65"/>
      <c r="FS103" s="65"/>
      <c r="FT103" s="65"/>
      <c r="FU103" s="65"/>
      <c r="FV103" s="65"/>
      <c r="FW103" s="65"/>
      <c r="FX103" s="65"/>
      <c r="FY103" s="65"/>
      <c r="FZ103" s="65"/>
      <c r="GA103" s="65"/>
      <c r="GB103" s="65"/>
      <c r="GC103" s="65"/>
      <c r="GD103" s="65"/>
      <c r="GE103" s="65"/>
      <c r="GF103" s="65"/>
      <c r="GG103" s="65"/>
      <c r="GH103" s="65"/>
      <c r="GI103" s="65"/>
      <c r="GJ103" s="65"/>
      <c r="GK103" s="65"/>
      <c r="GL103" s="65"/>
      <c r="GM103" s="65"/>
      <c r="GN103" s="65"/>
      <c r="GO103" s="65"/>
      <c r="GP103" s="65"/>
      <c r="GQ103" s="65"/>
      <c r="GR103" s="65"/>
      <c r="GS103" s="65"/>
      <c r="GT103" s="65"/>
      <c r="GU103" s="65"/>
      <c r="GV103" s="65"/>
      <c r="GW103" s="65"/>
      <c r="GX103" s="65"/>
      <c r="GY103" s="65"/>
      <c r="GZ103" s="65"/>
      <c r="HA103" s="65"/>
      <c r="HB103" s="65"/>
      <c r="HC103" s="65"/>
      <c r="HD103" s="65"/>
      <c r="HE103" s="65"/>
      <c r="HF103" s="65"/>
      <c r="HG103" s="65"/>
      <c r="HH103" s="65"/>
      <c r="HI103" s="65"/>
      <c r="HJ103" s="65"/>
      <c r="HK103" s="65"/>
      <c r="HL103" s="65"/>
      <c r="HM103" s="65"/>
      <c r="HN103" s="65"/>
      <c r="HO103" s="65"/>
      <c r="HP103" s="65"/>
      <c r="HQ103" s="65"/>
      <c r="HR103" s="65"/>
      <c r="HS103" s="65"/>
      <c r="HT103" s="65"/>
      <c r="HU103" s="65"/>
      <c r="HV103" s="65"/>
      <c r="HW103" s="65"/>
      <c r="HX103" s="65"/>
      <c r="HY103" s="65"/>
      <c r="HZ103" s="65"/>
      <c r="IA103" s="65"/>
      <c r="IB103" s="65"/>
      <c r="IC103" s="65"/>
      <c r="ID103" s="65"/>
      <c r="IE103" s="65"/>
      <c r="IF103" s="65"/>
      <c r="IG103" s="65"/>
      <c r="IH103" s="65"/>
      <c r="II103" s="65"/>
      <c r="IJ103" s="65"/>
      <c r="IK103" s="65"/>
      <c r="IL103" s="65"/>
      <c r="IM103" s="65"/>
      <c r="IN103" s="65"/>
      <c r="IO103" s="65"/>
      <c r="IP103" s="65"/>
      <c r="IQ103" s="65"/>
      <c r="IR103" s="65"/>
      <c r="IS103" s="65"/>
      <c r="IT103" s="65"/>
      <c r="IU103" s="65"/>
      <c r="IV103" s="65"/>
    </row>
    <row r="104" spans="1:256" ht="15">
      <c r="A104" s="82" t="s">
        <v>74</v>
      </c>
      <c r="B104" s="83">
        <v>670</v>
      </c>
      <c r="C104" s="84">
        <v>22</v>
      </c>
      <c r="D104" s="85">
        <f t="shared" si="10"/>
        <v>2.6399999999999997</v>
      </c>
      <c r="E104" s="85">
        <f t="shared" si="11"/>
        <v>2.2</v>
      </c>
      <c r="F104" s="85">
        <f t="shared" si="12"/>
        <v>1.76</v>
      </c>
      <c r="G104" s="73">
        <v>1430.55</v>
      </c>
      <c r="H104" s="72">
        <f t="shared" si="13"/>
        <v>1568.55</v>
      </c>
      <c r="I104" s="86">
        <v>10</v>
      </c>
      <c r="J104" s="87"/>
      <c r="K104" s="76"/>
      <c r="L104" s="77" t="s">
        <v>78</v>
      </c>
      <c r="M104" s="78"/>
      <c r="N104" s="79"/>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c r="BG104" s="65"/>
      <c r="BH104" s="65"/>
      <c r="BI104" s="65"/>
      <c r="BJ104" s="65"/>
      <c r="BK104" s="65"/>
      <c r="BL104" s="65"/>
      <c r="BM104" s="65"/>
      <c r="BN104" s="65"/>
      <c r="BO104" s="65"/>
      <c r="BP104" s="65"/>
      <c r="BQ104" s="65"/>
      <c r="BR104" s="65"/>
      <c r="BS104" s="65"/>
      <c r="BT104" s="65"/>
      <c r="BU104" s="65"/>
      <c r="BV104" s="65"/>
      <c r="BW104" s="65"/>
      <c r="BX104" s="65"/>
      <c r="BY104" s="65"/>
      <c r="BZ104" s="65"/>
      <c r="CA104" s="65"/>
      <c r="CB104" s="65"/>
      <c r="CC104" s="65"/>
      <c r="CD104" s="65"/>
      <c r="CE104" s="65"/>
      <c r="CF104" s="65"/>
      <c r="CG104" s="65"/>
      <c r="CH104" s="65"/>
      <c r="CI104" s="65"/>
      <c r="CJ104" s="65"/>
      <c r="CK104" s="65"/>
      <c r="CL104" s="65"/>
      <c r="CM104" s="65"/>
      <c r="CN104" s="65"/>
      <c r="CO104" s="65"/>
      <c r="CP104" s="65"/>
      <c r="CQ104" s="65"/>
      <c r="CR104" s="65"/>
      <c r="CS104" s="65"/>
      <c r="CT104" s="65"/>
      <c r="CU104" s="65"/>
      <c r="CV104" s="65"/>
      <c r="CW104" s="65"/>
      <c r="CX104" s="65"/>
      <c r="CY104" s="65"/>
      <c r="CZ104" s="65"/>
      <c r="DA104" s="65"/>
      <c r="DB104" s="65"/>
      <c r="DC104" s="65"/>
      <c r="DD104" s="65"/>
      <c r="DE104" s="65"/>
      <c r="DF104" s="65"/>
      <c r="DG104" s="65"/>
      <c r="DH104" s="65"/>
      <c r="DI104" s="65"/>
      <c r="DJ104" s="65"/>
      <c r="DK104" s="65"/>
      <c r="DL104" s="65"/>
      <c r="DM104" s="65"/>
      <c r="DN104" s="65"/>
      <c r="DO104" s="65"/>
      <c r="DP104" s="65"/>
      <c r="DQ104" s="65"/>
      <c r="DR104" s="65"/>
      <c r="DS104" s="65"/>
      <c r="DT104" s="65"/>
      <c r="DU104" s="65"/>
      <c r="DV104" s="65"/>
      <c r="DW104" s="65"/>
      <c r="DX104" s="65"/>
      <c r="DY104" s="65"/>
      <c r="DZ104" s="65"/>
      <c r="EA104" s="65"/>
      <c r="EB104" s="65"/>
      <c r="EC104" s="65"/>
      <c r="ED104" s="65"/>
      <c r="EE104" s="65"/>
      <c r="EF104" s="65"/>
      <c r="EG104" s="65"/>
      <c r="EH104" s="65"/>
      <c r="EI104" s="65"/>
      <c r="EJ104" s="65"/>
      <c r="EK104" s="65"/>
      <c r="EL104" s="65"/>
      <c r="EM104" s="65"/>
      <c r="EN104" s="65"/>
      <c r="EO104" s="65"/>
      <c r="EP104" s="65"/>
      <c r="EQ104" s="65"/>
      <c r="ER104" s="65"/>
      <c r="ES104" s="65"/>
      <c r="ET104" s="65"/>
      <c r="EU104" s="65"/>
      <c r="EV104" s="65"/>
      <c r="EW104" s="65"/>
      <c r="EX104" s="65"/>
      <c r="EY104" s="65"/>
      <c r="EZ104" s="65"/>
      <c r="FA104" s="65"/>
      <c r="FB104" s="65"/>
      <c r="FC104" s="65"/>
      <c r="FD104" s="65"/>
      <c r="FE104" s="65"/>
      <c r="FF104" s="65"/>
      <c r="FG104" s="65"/>
      <c r="FH104" s="65"/>
      <c r="FI104" s="65"/>
      <c r="FJ104" s="65"/>
      <c r="FK104" s="65"/>
      <c r="FL104" s="65"/>
      <c r="FM104" s="65"/>
      <c r="FN104" s="65"/>
      <c r="FO104" s="65"/>
      <c r="FP104" s="65"/>
      <c r="FQ104" s="65"/>
      <c r="FR104" s="65"/>
      <c r="FS104" s="65"/>
      <c r="FT104" s="65"/>
      <c r="FU104" s="65"/>
      <c r="FV104" s="65"/>
      <c r="FW104" s="65"/>
      <c r="FX104" s="65"/>
      <c r="FY104" s="65"/>
      <c r="FZ104" s="65"/>
      <c r="GA104" s="65"/>
      <c r="GB104" s="65"/>
      <c r="GC104" s="65"/>
      <c r="GD104" s="65"/>
      <c r="GE104" s="65"/>
      <c r="GF104" s="65"/>
      <c r="GG104" s="65"/>
      <c r="GH104" s="65"/>
      <c r="GI104" s="65"/>
      <c r="GJ104" s="65"/>
      <c r="GK104" s="65"/>
      <c r="GL104" s="65"/>
      <c r="GM104" s="65"/>
      <c r="GN104" s="65"/>
      <c r="GO104" s="65"/>
      <c r="GP104" s="65"/>
      <c r="GQ104" s="65"/>
      <c r="GR104" s="65"/>
      <c r="GS104" s="65"/>
      <c r="GT104" s="65"/>
      <c r="GU104" s="65"/>
      <c r="GV104" s="65"/>
      <c r="GW104" s="65"/>
      <c r="GX104" s="65"/>
      <c r="GY104" s="65"/>
      <c r="GZ104" s="65"/>
      <c r="HA104" s="65"/>
      <c r="HB104" s="65"/>
      <c r="HC104" s="65"/>
      <c r="HD104" s="65"/>
      <c r="HE104" s="65"/>
      <c r="HF104" s="65"/>
      <c r="HG104" s="65"/>
      <c r="HH104" s="65"/>
      <c r="HI104" s="65"/>
      <c r="HJ104" s="65"/>
      <c r="HK104" s="65"/>
      <c r="HL104" s="65"/>
      <c r="HM104" s="65"/>
      <c r="HN104" s="65"/>
      <c r="HO104" s="65"/>
      <c r="HP104" s="65"/>
      <c r="HQ104" s="65"/>
      <c r="HR104" s="65"/>
      <c r="HS104" s="65"/>
      <c r="HT104" s="65"/>
      <c r="HU104" s="65"/>
      <c r="HV104" s="65"/>
      <c r="HW104" s="65"/>
      <c r="HX104" s="65"/>
      <c r="HY104" s="65"/>
      <c r="HZ104" s="65"/>
      <c r="IA104" s="65"/>
      <c r="IB104" s="65"/>
      <c r="IC104" s="65"/>
      <c r="ID104" s="65"/>
      <c r="IE104" s="65"/>
      <c r="IF104" s="65"/>
      <c r="IG104" s="65"/>
      <c r="IH104" s="65"/>
      <c r="II104" s="65"/>
      <c r="IJ104" s="65"/>
      <c r="IK104" s="65"/>
      <c r="IL104" s="65"/>
      <c r="IM104" s="65"/>
      <c r="IN104" s="65"/>
      <c r="IO104" s="65"/>
      <c r="IP104" s="65"/>
      <c r="IQ104" s="65"/>
      <c r="IR104" s="65"/>
      <c r="IS104" s="65"/>
      <c r="IT104" s="65"/>
      <c r="IU104" s="65"/>
      <c r="IV104" s="65"/>
    </row>
    <row r="105" spans="1:256" ht="15">
      <c r="A105" s="82" t="s">
        <v>74</v>
      </c>
      <c r="B105" s="83">
        <v>800</v>
      </c>
      <c r="C105" s="84">
        <v>26</v>
      </c>
      <c r="D105" s="85">
        <f t="shared" si="10"/>
        <v>3.12</v>
      </c>
      <c r="E105" s="85">
        <f t="shared" si="11"/>
        <v>2.6</v>
      </c>
      <c r="F105" s="85">
        <f t="shared" si="12"/>
        <v>2.08</v>
      </c>
      <c r="G105" s="73">
        <v>1575.9</v>
      </c>
      <c r="H105" s="72">
        <f t="shared" si="13"/>
        <v>1713.9</v>
      </c>
      <c r="I105" s="86">
        <v>10</v>
      </c>
      <c r="J105" s="87"/>
      <c r="K105" s="76"/>
      <c r="L105" s="77" t="s">
        <v>79</v>
      </c>
      <c r="M105" s="78"/>
      <c r="N105" s="79"/>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c r="BG105" s="65"/>
      <c r="BH105" s="65"/>
      <c r="BI105" s="65"/>
      <c r="BJ105" s="65"/>
      <c r="BK105" s="65"/>
      <c r="BL105" s="65"/>
      <c r="BM105" s="65"/>
      <c r="BN105" s="65"/>
      <c r="BO105" s="65"/>
      <c r="BP105" s="65"/>
      <c r="BQ105" s="65"/>
      <c r="BR105" s="65"/>
      <c r="BS105" s="65"/>
      <c r="BT105" s="65"/>
      <c r="BU105" s="65"/>
      <c r="BV105" s="65"/>
      <c r="BW105" s="65"/>
      <c r="BX105" s="65"/>
      <c r="BY105" s="65"/>
      <c r="BZ105" s="65"/>
      <c r="CA105" s="65"/>
      <c r="CB105" s="65"/>
      <c r="CC105" s="65"/>
      <c r="CD105" s="65"/>
      <c r="CE105" s="65"/>
      <c r="CF105" s="65"/>
      <c r="CG105" s="65"/>
      <c r="CH105" s="65"/>
      <c r="CI105" s="65"/>
      <c r="CJ105" s="65"/>
      <c r="CK105" s="65"/>
      <c r="CL105" s="65"/>
      <c r="CM105" s="65"/>
      <c r="CN105" s="65"/>
      <c r="CO105" s="65"/>
      <c r="CP105" s="65"/>
      <c r="CQ105" s="65"/>
      <c r="CR105" s="65"/>
      <c r="CS105" s="65"/>
      <c r="CT105" s="65"/>
      <c r="CU105" s="65"/>
      <c r="CV105" s="65"/>
      <c r="CW105" s="65"/>
      <c r="CX105" s="65"/>
      <c r="CY105" s="65"/>
      <c r="CZ105" s="65"/>
      <c r="DA105" s="65"/>
      <c r="DB105" s="65"/>
      <c r="DC105" s="65"/>
      <c r="DD105" s="65"/>
      <c r="DE105" s="65"/>
      <c r="DF105" s="65"/>
      <c r="DG105" s="65"/>
      <c r="DH105" s="65"/>
      <c r="DI105" s="65"/>
      <c r="DJ105" s="65"/>
      <c r="DK105" s="65"/>
      <c r="DL105" s="65"/>
      <c r="DM105" s="65"/>
      <c r="DN105" s="65"/>
      <c r="DO105" s="65"/>
      <c r="DP105" s="65"/>
      <c r="DQ105" s="65"/>
      <c r="DR105" s="65"/>
      <c r="DS105" s="65"/>
      <c r="DT105" s="65"/>
      <c r="DU105" s="65"/>
      <c r="DV105" s="65"/>
      <c r="DW105" s="65"/>
      <c r="DX105" s="65"/>
      <c r="DY105" s="65"/>
      <c r="DZ105" s="65"/>
      <c r="EA105" s="65"/>
      <c r="EB105" s="65"/>
      <c r="EC105" s="65"/>
      <c r="ED105" s="65"/>
      <c r="EE105" s="65"/>
      <c r="EF105" s="65"/>
      <c r="EG105" s="65"/>
      <c r="EH105" s="65"/>
      <c r="EI105" s="65"/>
      <c r="EJ105" s="65"/>
      <c r="EK105" s="65"/>
      <c r="EL105" s="65"/>
      <c r="EM105" s="65"/>
      <c r="EN105" s="65"/>
      <c r="EO105" s="65"/>
      <c r="EP105" s="65"/>
      <c r="EQ105" s="65"/>
      <c r="ER105" s="65"/>
      <c r="ES105" s="65"/>
      <c r="ET105" s="65"/>
      <c r="EU105" s="65"/>
      <c r="EV105" s="65"/>
      <c r="EW105" s="65"/>
      <c r="EX105" s="65"/>
      <c r="EY105" s="65"/>
      <c r="EZ105" s="65"/>
      <c r="FA105" s="65"/>
      <c r="FB105" s="65"/>
      <c r="FC105" s="65"/>
      <c r="FD105" s="65"/>
      <c r="FE105" s="65"/>
      <c r="FF105" s="65"/>
      <c r="FG105" s="65"/>
      <c r="FH105" s="65"/>
      <c r="FI105" s="65"/>
      <c r="FJ105" s="65"/>
      <c r="FK105" s="65"/>
      <c r="FL105" s="65"/>
      <c r="FM105" s="65"/>
      <c r="FN105" s="65"/>
      <c r="FO105" s="65"/>
      <c r="FP105" s="65"/>
      <c r="FQ105" s="65"/>
      <c r="FR105" s="65"/>
      <c r="FS105" s="65"/>
      <c r="FT105" s="65"/>
      <c r="FU105" s="65"/>
      <c r="FV105" s="65"/>
      <c r="FW105" s="65"/>
      <c r="FX105" s="65"/>
      <c r="FY105" s="65"/>
      <c r="FZ105" s="65"/>
      <c r="GA105" s="65"/>
      <c r="GB105" s="65"/>
      <c r="GC105" s="65"/>
      <c r="GD105" s="65"/>
      <c r="GE105" s="65"/>
      <c r="GF105" s="65"/>
      <c r="GG105" s="65"/>
      <c r="GH105" s="65"/>
      <c r="GI105" s="65"/>
      <c r="GJ105" s="65"/>
      <c r="GK105" s="65"/>
      <c r="GL105" s="65"/>
      <c r="GM105" s="65"/>
      <c r="GN105" s="65"/>
      <c r="GO105" s="65"/>
      <c r="GP105" s="65"/>
      <c r="GQ105" s="65"/>
      <c r="GR105" s="65"/>
      <c r="GS105" s="65"/>
      <c r="GT105" s="65"/>
      <c r="GU105" s="65"/>
      <c r="GV105" s="65"/>
      <c r="GW105" s="65"/>
      <c r="GX105" s="65"/>
      <c r="GY105" s="65"/>
      <c r="GZ105" s="65"/>
      <c r="HA105" s="65"/>
      <c r="HB105" s="65"/>
      <c r="HC105" s="65"/>
      <c r="HD105" s="65"/>
      <c r="HE105" s="65"/>
      <c r="HF105" s="65"/>
      <c r="HG105" s="65"/>
      <c r="HH105" s="65"/>
      <c r="HI105" s="65"/>
      <c r="HJ105" s="65"/>
      <c r="HK105" s="65"/>
      <c r="HL105" s="65"/>
      <c r="HM105" s="65"/>
      <c r="HN105" s="65"/>
      <c r="HO105" s="65"/>
      <c r="HP105" s="65"/>
      <c r="HQ105" s="65"/>
      <c r="HR105" s="65"/>
      <c r="HS105" s="65"/>
      <c r="HT105" s="65"/>
      <c r="HU105" s="65"/>
      <c r="HV105" s="65"/>
      <c r="HW105" s="65"/>
      <c r="HX105" s="65"/>
      <c r="HY105" s="65"/>
      <c r="HZ105" s="65"/>
      <c r="IA105" s="65"/>
      <c r="IB105" s="65"/>
      <c r="IC105" s="65"/>
      <c r="ID105" s="65"/>
      <c r="IE105" s="65"/>
      <c r="IF105" s="65"/>
      <c r="IG105" s="65"/>
      <c r="IH105" s="65"/>
      <c r="II105" s="65"/>
      <c r="IJ105" s="65"/>
      <c r="IK105" s="65"/>
      <c r="IL105" s="65"/>
      <c r="IM105" s="65"/>
      <c r="IN105" s="65"/>
      <c r="IO105" s="65"/>
      <c r="IP105" s="65"/>
      <c r="IQ105" s="65"/>
      <c r="IR105" s="65"/>
      <c r="IS105" s="65"/>
      <c r="IT105" s="65"/>
      <c r="IU105" s="65"/>
      <c r="IV105" s="65"/>
    </row>
    <row r="106" spans="1:256" ht="15">
      <c r="A106" s="82" t="s">
        <v>74</v>
      </c>
      <c r="B106" s="83">
        <v>970</v>
      </c>
      <c r="C106" s="84">
        <v>32</v>
      </c>
      <c r="D106" s="85">
        <f t="shared" si="10"/>
        <v>3.84</v>
      </c>
      <c r="E106" s="85">
        <f t="shared" si="11"/>
        <v>3.2</v>
      </c>
      <c r="F106" s="85">
        <f t="shared" si="12"/>
        <v>2.56</v>
      </c>
      <c r="G106" s="73">
        <v>1897.2</v>
      </c>
      <c r="H106" s="72">
        <f t="shared" si="13"/>
        <v>2095.2</v>
      </c>
      <c r="I106" s="86">
        <v>15</v>
      </c>
      <c r="J106" s="87"/>
      <c r="K106" s="76"/>
      <c r="L106" s="88" t="s">
        <v>80</v>
      </c>
      <c r="M106" s="78"/>
      <c r="N106" s="79"/>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65"/>
      <c r="BR106" s="65"/>
      <c r="BS106" s="65"/>
      <c r="BT106" s="65"/>
      <c r="BU106" s="65"/>
      <c r="BV106" s="65"/>
      <c r="BW106" s="65"/>
      <c r="BX106" s="65"/>
      <c r="BY106" s="65"/>
      <c r="BZ106" s="65"/>
      <c r="CA106" s="65"/>
      <c r="CB106" s="65"/>
      <c r="CC106" s="65"/>
      <c r="CD106" s="65"/>
      <c r="CE106" s="65"/>
      <c r="CF106" s="65"/>
      <c r="CG106" s="65"/>
      <c r="CH106" s="65"/>
      <c r="CI106" s="65"/>
      <c r="CJ106" s="65"/>
      <c r="CK106" s="65"/>
      <c r="CL106" s="65"/>
      <c r="CM106" s="65"/>
      <c r="CN106" s="65"/>
      <c r="CO106" s="65"/>
      <c r="CP106" s="65"/>
      <c r="CQ106" s="65"/>
      <c r="CR106" s="65"/>
      <c r="CS106" s="65"/>
      <c r="CT106" s="65"/>
      <c r="CU106" s="65"/>
      <c r="CV106" s="65"/>
      <c r="CW106" s="65"/>
      <c r="CX106" s="65"/>
      <c r="CY106" s="65"/>
      <c r="CZ106" s="65"/>
      <c r="DA106" s="65"/>
      <c r="DB106" s="65"/>
      <c r="DC106" s="65"/>
      <c r="DD106" s="65"/>
      <c r="DE106" s="65"/>
      <c r="DF106" s="65"/>
      <c r="DG106" s="65"/>
      <c r="DH106" s="65"/>
      <c r="DI106" s="65"/>
      <c r="DJ106" s="65"/>
      <c r="DK106" s="65"/>
      <c r="DL106" s="65"/>
      <c r="DM106" s="65"/>
      <c r="DN106" s="65"/>
      <c r="DO106" s="65"/>
      <c r="DP106" s="65"/>
      <c r="DQ106" s="65"/>
      <c r="DR106" s="65"/>
      <c r="DS106" s="65"/>
      <c r="DT106" s="65"/>
      <c r="DU106" s="65"/>
      <c r="DV106" s="65"/>
      <c r="DW106" s="65"/>
      <c r="DX106" s="65"/>
      <c r="DY106" s="65"/>
      <c r="DZ106" s="65"/>
      <c r="EA106" s="65"/>
      <c r="EB106" s="65"/>
      <c r="EC106" s="65"/>
      <c r="ED106" s="65"/>
      <c r="EE106" s="65"/>
      <c r="EF106" s="65"/>
      <c r="EG106" s="65"/>
      <c r="EH106" s="65"/>
      <c r="EI106" s="65"/>
      <c r="EJ106" s="65"/>
      <c r="EK106" s="65"/>
      <c r="EL106" s="65"/>
      <c r="EM106" s="65"/>
      <c r="EN106" s="65"/>
      <c r="EO106" s="65"/>
      <c r="EP106" s="65"/>
      <c r="EQ106" s="65"/>
      <c r="ER106" s="65"/>
      <c r="ES106" s="65"/>
      <c r="ET106" s="65"/>
      <c r="EU106" s="65"/>
      <c r="EV106" s="65"/>
      <c r="EW106" s="65"/>
      <c r="EX106" s="65"/>
      <c r="EY106" s="65"/>
      <c r="EZ106" s="65"/>
      <c r="FA106" s="65"/>
      <c r="FB106" s="65"/>
      <c r="FC106" s="65"/>
      <c r="FD106" s="65"/>
      <c r="FE106" s="65"/>
      <c r="FF106" s="65"/>
      <c r="FG106" s="65"/>
      <c r="FH106" s="65"/>
      <c r="FI106" s="65"/>
      <c r="FJ106" s="65"/>
      <c r="FK106" s="65"/>
      <c r="FL106" s="65"/>
      <c r="FM106" s="65"/>
      <c r="FN106" s="65"/>
      <c r="FO106" s="65"/>
      <c r="FP106" s="65"/>
      <c r="FQ106" s="65"/>
      <c r="FR106" s="65"/>
      <c r="FS106" s="65"/>
      <c r="FT106" s="65"/>
      <c r="FU106" s="65"/>
      <c r="FV106" s="65"/>
      <c r="FW106" s="65"/>
      <c r="FX106" s="65"/>
      <c r="FY106" s="65"/>
      <c r="FZ106" s="65"/>
      <c r="GA106" s="65"/>
      <c r="GB106" s="65"/>
      <c r="GC106" s="65"/>
      <c r="GD106" s="65"/>
      <c r="GE106" s="65"/>
      <c r="GF106" s="65"/>
      <c r="GG106" s="65"/>
      <c r="GH106" s="65"/>
      <c r="GI106" s="65"/>
      <c r="GJ106" s="65"/>
      <c r="GK106" s="65"/>
      <c r="GL106" s="65"/>
      <c r="GM106" s="65"/>
      <c r="GN106" s="65"/>
      <c r="GO106" s="65"/>
      <c r="GP106" s="65"/>
      <c r="GQ106" s="65"/>
      <c r="GR106" s="65"/>
      <c r="GS106" s="65"/>
      <c r="GT106" s="65"/>
      <c r="GU106" s="65"/>
      <c r="GV106" s="65"/>
      <c r="GW106" s="65"/>
      <c r="GX106" s="65"/>
      <c r="GY106" s="65"/>
      <c r="GZ106" s="65"/>
      <c r="HA106" s="65"/>
      <c r="HB106" s="65"/>
      <c r="HC106" s="65"/>
      <c r="HD106" s="65"/>
      <c r="HE106" s="65"/>
      <c r="HF106" s="65"/>
      <c r="HG106" s="65"/>
      <c r="HH106" s="65"/>
      <c r="HI106" s="65"/>
      <c r="HJ106" s="65"/>
      <c r="HK106" s="65"/>
      <c r="HL106" s="65"/>
      <c r="HM106" s="65"/>
      <c r="HN106" s="65"/>
      <c r="HO106" s="65"/>
      <c r="HP106" s="65"/>
      <c r="HQ106" s="65"/>
      <c r="HR106" s="65"/>
      <c r="HS106" s="65"/>
      <c r="HT106" s="65"/>
      <c r="HU106" s="65"/>
      <c r="HV106" s="65"/>
      <c r="HW106" s="65"/>
      <c r="HX106" s="65"/>
      <c r="HY106" s="65"/>
      <c r="HZ106" s="65"/>
      <c r="IA106" s="65"/>
      <c r="IB106" s="65"/>
      <c r="IC106" s="65"/>
      <c r="ID106" s="65"/>
      <c r="IE106" s="65"/>
      <c r="IF106" s="65"/>
      <c r="IG106" s="65"/>
      <c r="IH106" s="65"/>
      <c r="II106" s="65"/>
      <c r="IJ106" s="65"/>
      <c r="IK106" s="65"/>
      <c r="IL106" s="65"/>
      <c r="IM106" s="65"/>
      <c r="IN106" s="65"/>
      <c r="IO106" s="65"/>
      <c r="IP106" s="65"/>
      <c r="IQ106" s="65"/>
      <c r="IR106" s="65"/>
      <c r="IS106" s="65"/>
      <c r="IT106" s="65"/>
      <c r="IU106" s="65"/>
      <c r="IV106" s="65"/>
    </row>
    <row r="107" spans="1:256" ht="15">
      <c r="A107" s="82" t="s">
        <v>74</v>
      </c>
      <c r="B107" s="83">
        <v>1060</v>
      </c>
      <c r="C107" s="84">
        <v>36</v>
      </c>
      <c r="D107" s="85">
        <f t="shared" si="10"/>
        <v>4.32</v>
      </c>
      <c r="E107" s="85">
        <f t="shared" si="11"/>
        <v>3.6</v>
      </c>
      <c r="F107" s="85">
        <f t="shared" si="12"/>
        <v>2.88</v>
      </c>
      <c r="G107" s="73">
        <v>2142</v>
      </c>
      <c r="H107" s="72">
        <f t="shared" si="13"/>
        <v>2340</v>
      </c>
      <c r="I107" s="86">
        <v>15</v>
      </c>
      <c r="J107" s="87"/>
      <c r="K107" s="76"/>
      <c r="L107" s="77"/>
      <c r="M107" s="78"/>
      <c r="N107" s="79"/>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c r="BG107" s="65"/>
      <c r="BH107" s="65"/>
      <c r="BI107" s="65"/>
      <c r="BJ107" s="65"/>
      <c r="BK107" s="65"/>
      <c r="BL107" s="65"/>
      <c r="BM107" s="65"/>
      <c r="BN107" s="65"/>
      <c r="BO107" s="65"/>
      <c r="BP107" s="65"/>
      <c r="BQ107" s="65"/>
      <c r="BR107" s="65"/>
      <c r="BS107" s="65"/>
      <c r="BT107" s="65"/>
      <c r="BU107" s="65"/>
      <c r="BV107" s="65"/>
      <c r="BW107" s="65"/>
      <c r="BX107" s="65"/>
      <c r="BY107" s="65"/>
      <c r="BZ107" s="65"/>
      <c r="CA107" s="65"/>
      <c r="CB107" s="65"/>
      <c r="CC107" s="65"/>
      <c r="CD107" s="65"/>
      <c r="CE107" s="65"/>
      <c r="CF107" s="65"/>
      <c r="CG107" s="65"/>
      <c r="CH107" s="65"/>
      <c r="CI107" s="65"/>
      <c r="CJ107" s="65"/>
      <c r="CK107" s="65"/>
      <c r="CL107" s="65"/>
      <c r="CM107" s="65"/>
      <c r="CN107" s="65"/>
      <c r="CO107" s="65"/>
      <c r="CP107" s="65"/>
      <c r="CQ107" s="65"/>
      <c r="CR107" s="65"/>
      <c r="CS107" s="65"/>
      <c r="CT107" s="65"/>
      <c r="CU107" s="65"/>
      <c r="CV107" s="65"/>
      <c r="CW107" s="65"/>
      <c r="CX107" s="65"/>
      <c r="CY107" s="65"/>
      <c r="CZ107" s="65"/>
      <c r="DA107" s="65"/>
      <c r="DB107" s="65"/>
      <c r="DC107" s="65"/>
      <c r="DD107" s="65"/>
      <c r="DE107" s="65"/>
      <c r="DF107" s="65"/>
      <c r="DG107" s="65"/>
      <c r="DH107" s="65"/>
      <c r="DI107" s="65"/>
      <c r="DJ107" s="65"/>
      <c r="DK107" s="65"/>
      <c r="DL107" s="65"/>
      <c r="DM107" s="65"/>
      <c r="DN107" s="65"/>
      <c r="DO107" s="65"/>
      <c r="DP107" s="65"/>
      <c r="DQ107" s="65"/>
      <c r="DR107" s="65"/>
      <c r="DS107" s="65"/>
      <c r="DT107" s="65"/>
      <c r="DU107" s="65"/>
      <c r="DV107" s="65"/>
      <c r="DW107" s="65"/>
      <c r="DX107" s="65"/>
      <c r="DY107" s="65"/>
      <c r="DZ107" s="65"/>
      <c r="EA107" s="65"/>
      <c r="EB107" s="65"/>
      <c r="EC107" s="65"/>
      <c r="ED107" s="65"/>
      <c r="EE107" s="65"/>
      <c r="EF107" s="65"/>
      <c r="EG107" s="65"/>
      <c r="EH107" s="65"/>
      <c r="EI107" s="65"/>
      <c r="EJ107" s="65"/>
      <c r="EK107" s="65"/>
      <c r="EL107" s="65"/>
      <c r="EM107" s="65"/>
      <c r="EN107" s="65"/>
      <c r="EO107" s="65"/>
      <c r="EP107" s="65"/>
      <c r="EQ107" s="65"/>
      <c r="ER107" s="65"/>
      <c r="ES107" s="65"/>
      <c r="ET107" s="65"/>
      <c r="EU107" s="65"/>
      <c r="EV107" s="65"/>
      <c r="EW107" s="65"/>
      <c r="EX107" s="65"/>
      <c r="EY107" s="65"/>
      <c r="EZ107" s="65"/>
      <c r="FA107" s="65"/>
      <c r="FB107" s="65"/>
      <c r="FC107" s="65"/>
      <c r="FD107" s="65"/>
      <c r="FE107" s="65"/>
      <c r="FF107" s="65"/>
      <c r="FG107" s="65"/>
      <c r="FH107" s="65"/>
      <c r="FI107" s="65"/>
      <c r="FJ107" s="65"/>
      <c r="FK107" s="65"/>
      <c r="FL107" s="65"/>
      <c r="FM107" s="65"/>
      <c r="FN107" s="65"/>
      <c r="FO107" s="65"/>
      <c r="FP107" s="65"/>
      <c r="FQ107" s="65"/>
      <c r="FR107" s="65"/>
      <c r="FS107" s="65"/>
      <c r="FT107" s="65"/>
      <c r="FU107" s="65"/>
      <c r="FV107" s="65"/>
      <c r="FW107" s="65"/>
      <c r="FX107" s="65"/>
      <c r="FY107" s="65"/>
      <c r="FZ107" s="65"/>
      <c r="GA107" s="65"/>
      <c r="GB107" s="65"/>
      <c r="GC107" s="65"/>
      <c r="GD107" s="65"/>
      <c r="GE107" s="65"/>
      <c r="GF107" s="65"/>
      <c r="GG107" s="65"/>
      <c r="GH107" s="65"/>
      <c r="GI107" s="65"/>
      <c r="GJ107" s="65"/>
      <c r="GK107" s="65"/>
      <c r="GL107" s="65"/>
      <c r="GM107" s="65"/>
      <c r="GN107" s="65"/>
      <c r="GO107" s="65"/>
      <c r="GP107" s="65"/>
      <c r="GQ107" s="65"/>
      <c r="GR107" s="65"/>
      <c r="GS107" s="65"/>
      <c r="GT107" s="65"/>
      <c r="GU107" s="65"/>
      <c r="GV107" s="65"/>
      <c r="GW107" s="65"/>
      <c r="GX107" s="65"/>
      <c r="GY107" s="65"/>
      <c r="GZ107" s="65"/>
      <c r="HA107" s="65"/>
      <c r="HB107" s="65"/>
      <c r="HC107" s="65"/>
      <c r="HD107" s="65"/>
      <c r="HE107" s="65"/>
      <c r="HF107" s="65"/>
      <c r="HG107" s="65"/>
      <c r="HH107" s="65"/>
      <c r="HI107" s="65"/>
      <c r="HJ107" s="65"/>
      <c r="HK107" s="65"/>
      <c r="HL107" s="65"/>
      <c r="HM107" s="65"/>
      <c r="HN107" s="65"/>
      <c r="HO107" s="65"/>
      <c r="HP107" s="65"/>
      <c r="HQ107" s="65"/>
      <c r="HR107" s="65"/>
      <c r="HS107" s="65"/>
      <c r="HT107" s="65"/>
      <c r="HU107" s="65"/>
      <c r="HV107" s="65"/>
      <c r="HW107" s="65"/>
      <c r="HX107" s="65"/>
      <c r="HY107" s="65"/>
      <c r="HZ107" s="65"/>
      <c r="IA107" s="65"/>
      <c r="IB107" s="65"/>
      <c r="IC107" s="65"/>
      <c r="ID107" s="65"/>
      <c r="IE107" s="65"/>
      <c r="IF107" s="65"/>
      <c r="IG107" s="65"/>
      <c r="IH107" s="65"/>
      <c r="II107" s="65"/>
      <c r="IJ107" s="65"/>
      <c r="IK107" s="65"/>
      <c r="IL107" s="65"/>
      <c r="IM107" s="65"/>
      <c r="IN107" s="65"/>
      <c r="IO107" s="65"/>
      <c r="IP107" s="65"/>
      <c r="IQ107" s="65"/>
      <c r="IR107" s="65"/>
      <c r="IS107" s="65"/>
      <c r="IT107" s="65"/>
      <c r="IU107" s="65"/>
      <c r="IV107" s="65"/>
    </row>
    <row r="108" spans="1:256" ht="15">
      <c r="A108" s="82" t="s">
        <v>74</v>
      </c>
      <c r="B108" s="83">
        <v>1300</v>
      </c>
      <c r="C108" s="84">
        <v>44</v>
      </c>
      <c r="D108" s="85">
        <f t="shared" si="10"/>
        <v>5.279999999999999</v>
      </c>
      <c r="E108" s="85">
        <f t="shared" si="11"/>
        <v>4.4</v>
      </c>
      <c r="F108" s="85">
        <f t="shared" si="12"/>
        <v>3.52</v>
      </c>
      <c r="G108" s="73">
        <v>2287.35</v>
      </c>
      <c r="H108" s="72">
        <f t="shared" si="13"/>
        <v>2545.35</v>
      </c>
      <c r="I108" s="86">
        <v>20</v>
      </c>
      <c r="J108" s="87"/>
      <c r="K108" s="76"/>
      <c r="L108" s="77"/>
      <c r="M108" s="78"/>
      <c r="N108" s="79"/>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c r="BG108" s="65"/>
      <c r="BH108" s="65"/>
      <c r="BI108" s="65"/>
      <c r="BJ108" s="65"/>
      <c r="BK108" s="65"/>
      <c r="BL108" s="65"/>
      <c r="BM108" s="65"/>
      <c r="BN108" s="65"/>
      <c r="BO108" s="65"/>
      <c r="BP108" s="65"/>
      <c r="BQ108" s="65"/>
      <c r="BR108" s="65"/>
      <c r="BS108" s="65"/>
      <c r="BT108" s="65"/>
      <c r="BU108" s="65"/>
      <c r="BV108" s="65"/>
      <c r="BW108" s="65"/>
      <c r="BX108" s="65"/>
      <c r="BY108" s="65"/>
      <c r="BZ108" s="65"/>
      <c r="CA108" s="65"/>
      <c r="CB108" s="65"/>
      <c r="CC108" s="65"/>
      <c r="CD108" s="65"/>
      <c r="CE108" s="65"/>
      <c r="CF108" s="65"/>
      <c r="CG108" s="65"/>
      <c r="CH108" s="65"/>
      <c r="CI108" s="65"/>
      <c r="CJ108" s="65"/>
      <c r="CK108" s="65"/>
      <c r="CL108" s="65"/>
      <c r="CM108" s="65"/>
      <c r="CN108" s="65"/>
      <c r="CO108" s="65"/>
      <c r="CP108" s="65"/>
      <c r="CQ108" s="65"/>
      <c r="CR108" s="65"/>
      <c r="CS108" s="65"/>
      <c r="CT108" s="65"/>
      <c r="CU108" s="65"/>
      <c r="CV108" s="65"/>
      <c r="CW108" s="65"/>
      <c r="CX108" s="65"/>
      <c r="CY108" s="65"/>
      <c r="CZ108" s="65"/>
      <c r="DA108" s="65"/>
      <c r="DB108" s="65"/>
      <c r="DC108" s="65"/>
      <c r="DD108" s="65"/>
      <c r="DE108" s="65"/>
      <c r="DF108" s="65"/>
      <c r="DG108" s="65"/>
      <c r="DH108" s="65"/>
      <c r="DI108" s="65"/>
      <c r="DJ108" s="65"/>
      <c r="DK108" s="65"/>
      <c r="DL108" s="65"/>
      <c r="DM108" s="65"/>
      <c r="DN108" s="65"/>
      <c r="DO108" s="65"/>
      <c r="DP108" s="65"/>
      <c r="DQ108" s="65"/>
      <c r="DR108" s="65"/>
      <c r="DS108" s="65"/>
      <c r="DT108" s="65"/>
      <c r="DU108" s="65"/>
      <c r="DV108" s="65"/>
      <c r="DW108" s="65"/>
      <c r="DX108" s="65"/>
      <c r="DY108" s="65"/>
      <c r="DZ108" s="65"/>
      <c r="EA108" s="65"/>
      <c r="EB108" s="65"/>
      <c r="EC108" s="65"/>
      <c r="ED108" s="65"/>
      <c r="EE108" s="65"/>
      <c r="EF108" s="65"/>
      <c r="EG108" s="65"/>
      <c r="EH108" s="65"/>
      <c r="EI108" s="65"/>
      <c r="EJ108" s="65"/>
      <c r="EK108" s="65"/>
      <c r="EL108" s="65"/>
      <c r="EM108" s="65"/>
      <c r="EN108" s="65"/>
      <c r="EO108" s="65"/>
      <c r="EP108" s="65"/>
      <c r="EQ108" s="65"/>
      <c r="ER108" s="65"/>
      <c r="ES108" s="65"/>
      <c r="ET108" s="65"/>
      <c r="EU108" s="65"/>
      <c r="EV108" s="65"/>
      <c r="EW108" s="65"/>
      <c r="EX108" s="65"/>
      <c r="EY108" s="65"/>
      <c r="EZ108" s="65"/>
      <c r="FA108" s="65"/>
      <c r="FB108" s="65"/>
      <c r="FC108" s="65"/>
      <c r="FD108" s="65"/>
      <c r="FE108" s="65"/>
      <c r="FF108" s="65"/>
      <c r="FG108" s="65"/>
      <c r="FH108" s="65"/>
      <c r="FI108" s="65"/>
      <c r="FJ108" s="65"/>
      <c r="FK108" s="65"/>
      <c r="FL108" s="65"/>
      <c r="FM108" s="65"/>
      <c r="FN108" s="65"/>
      <c r="FO108" s="65"/>
      <c r="FP108" s="65"/>
      <c r="FQ108" s="65"/>
      <c r="FR108" s="65"/>
      <c r="FS108" s="65"/>
      <c r="FT108" s="65"/>
      <c r="FU108" s="65"/>
      <c r="FV108" s="65"/>
      <c r="FW108" s="65"/>
      <c r="FX108" s="65"/>
      <c r="FY108" s="65"/>
      <c r="FZ108" s="65"/>
      <c r="GA108" s="65"/>
      <c r="GB108" s="65"/>
      <c r="GC108" s="65"/>
      <c r="GD108" s="65"/>
      <c r="GE108" s="65"/>
      <c r="GF108" s="65"/>
      <c r="GG108" s="65"/>
      <c r="GH108" s="65"/>
      <c r="GI108" s="65"/>
      <c r="GJ108" s="65"/>
      <c r="GK108" s="65"/>
      <c r="GL108" s="65"/>
      <c r="GM108" s="65"/>
      <c r="GN108" s="65"/>
      <c r="GO108" s="65"/>
      <c r="GP108" s="65"/>
      <c r="GQ108" s="65"/>
      <c r="GR108" s="65"/>
      <c r="GS108" s="65"/>
      <c r="GT108" s="65"/>
      <c r="GU108" s="65"/>
      <c r="GV108" s="65"/>
      <c r="GW108" s="65"/>
      <c r="GX108" s="65"/>
      <c r="GY108" s="65"/>
      <c r="GZ108" s="65"/>
      <c r="HA108" s="65"/>
      <c r="HB108" s="65"/>
      <c r="HC108" s="65"/>
      <c r="HD108" s="65"/>
      <c r="HE108" s="65"/>
      <c r="HF108" s="65"/>
      <c r="HG108" s="65"/>
      <c r="HH108" s="65"/>
      <c r="HI108" s="65"/>
      <c r="HJ108" s="65"/>
      <c r="HK108" s="65"/>
      <c r="HL108" s="65"/>
      <c r="HM108" s="65"/>
      <c r="HN108" s="65"/>
      <c r="HO108" s="65"/>
      <c r="HP108" s="65"/>
      <c r="HQ108" s="65"/>
      <c r="HR108" s="65"/>
      <c r="HS108" s="65"/>
      <c r="HT108" s="65"/>
      <c r="HU108" s="65"/>
      <c r="HV108" s="65"/>
      <c r="HW108" s="65"/>
      <c r="HX108" s="65"/>
      <c r="HY108" s="65"/>
      <c r="HZ108" s="65"/>
      <c r="IA108" s="65"/>
      <c r="IB108" s="65"/>
      <c r="IC108" s="65"/>
      <c r="ID108" s="65"/>
      <c r="IE108" s="65"/>
      <c r="IF108" s="65"/>
      <c r="IG108" s="65"/>
      <c r="IH108" s="65"/>
      <c r="II108" s="65"/>
      <c r="IJ108" s="65"/>
      <c r="IK108" s="65"/>
      <c r="IL108" s="65"/>
      <c r="IM108" s="65"/>
      <c r="IN108" s="65"/>
      <c r="IO108" s="65"/>
      <c r="IP108" s="65"/>
      <c r="IQ108" s="65"/>
      <c r="IR108" s="65"/>
      <c r="IS108" s="65"/>
      <c r="IT108" s="65"/>
      <c r="IU108" s="65"/>
      <c r="IV108" s="65"/>
    </row>
    <row r="109" spans="1:256" ht="15">
      <c r="A109" s="82" t="s">
        <v>74</v>
      </c>
      <c r="B109" s="83">
        <v>1600</v>
      </c>
      <c r="C109" s="84">
        <v>52</v>
      </c>
      <c r="D109" s="85">
        <f t="shared" si="10"/>
        <v>6.24</v>
      </c>
      <c r="E109" s="85">
        <f t="shared" si="11"/>
        <v>5.2</v>
      </c>
      <c r="F109" s="85">
        <f t="shared" si="12"/>
        <v>4.16</v>
      </c>
      <c r="G109" s="73">
        <v>2677.5</v>
      </c>
      <c r="H109" s="72">
        <f t="shared" si="13"/>
        <v>2935.5</v>
      </c>
      <c r="I109" s="86">
        <v>20</v>
      </c>
      <c r="J109" s="87"/>
      <c r="K109" s="76"/>
      <c r="L109" s="77"/>
      <c r="M109" s="78"/>
      <c r="N109" s="79"/>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c r="BG109" s="65"/>
      <c r="BH109" s="65"/>
      <c r="BI109" s="65"/>
      <c r="BJ109" s="65"/>
      <c r="BK109" s="65"/>
      <c r="BL109" s="65"/>
      <c r="BM109" s="65"/>
      <c r="BN109" s="65"/>
      <c r="BO109" s="65"/>
      <c r="BP109" s="65"/>
      <c r="BQ109" s="65"/>
      <c r="BR109" s="65"/>
      <c r="BS109" s="65"/>
      <c r="BT109" s="65"/>
      <c r="BU109" s="65"/>
      <c r="BV109" s="65"/>
      <c r="BW109" s="65"/>
      <c r="BX109" s="65"/>
      <c r="BY109" s="65"/>
      <c r="BZ109" s="65"/>
      <c r="CA109" s="65"/>
      <c r="CB109" s="65"/>
      <c r="CC109" s="65"/>
      <c r="CD109" s="65"/>
      <c r="CE109" s="65"/>
      <c r="CF109" s="65"/>
      <c r="CG109" s="65"/>
      <c r="CH109" s="65"/>
      <c r="CI109" s="65"/>
      <c r="CJ109" s="65"/>
      <c r="CK109" s="65"/>
      <c r="CL109" s="65"/>
      <c r="CM109" s="65"/>
      <c r="CN109" s="65"/>
      <c r="CO109" s="65"/>
      <c r="CP109" s="65"/>
      <c r="CQ109" s="65"/>
      <c r="CR109" s="65"/>
      <c r="CS109" s="65"/>
      <c r="CT109" s="65"/>
      <c r="CU109" s="65"/>
      <c r="CV109" s="65"/>
      <c r="CW109" s="65"/>
      <c r="CX109" s="65"/>
      <c r="CY109" s="65"/>
      <c r="CZ109" s="65"/>
      <c r="DA109" s="65"/>
      <c r="DB109" s="65"/>
      <c r="DC109" s="65"/>
      <c r="DD109" s="65"/>
      <c r="DE109" s="65"/>
      <c r="DF109" s="65"/>
      <c r="DG109" s="65"/>
      <c r="DH109" s="65"/>
      <c r="DI109" s="65"/>
      <c r="DJ109" s="65"/>
      <c r="DK109" s="65"/>
      <c r="DL109" s="65"/>
      <c r="DM109" s="65"/>
      <c r="DN109" s="65"/>
      <c r="DO109" s="65"/>
      <c r="DP109" s="65"/>
      <c r="DQ109" s="65"/>
      <c r="DR109" s="65"/>
      <c r="DS109" s="65"/>
      <c r="DT109" s="65"/>
      <c r="DU109" s="65"/>
      <c r="DV109" s="65"/>
      <c r="DW109" s="65"/>
      <c r="DX109" s="65"/>
      <c r="DY109" s="65"/>
      <c r="DZ109" s="65"/>
      <c r="EA109" s="65"/>
      <c r="EB109" s="65"/>
      <c r="EC109" s="65"/>
      <c r="ED109" s="65"/>
      <c r="EE109" s="65"/>
      <c r="EF109" s="65"/>
      <c r="EG109" s="65"/>
      <c r="EH109" s="65"/>
      <c r="EI109" s="65"/>
      <c r="EJ109" s="65"/>
      <c r="EK109" s="65"/>
      <c r="EL109" s="65"/>
      <c r="EM109" s="65"/>
      <c r="EN109" s="65"/>
      <c r="EO109" s="65"/>
      <c r="EP109" s="65"/>
      <c r="EQ109" s="65"/>
      <c r="ER109" s="65"/>
      <c r="ES109" s="65"/>
      <c r="ET109" s="65"/>
      <c r="EU109" s="65"/>
      <c r="EV109" s="65"/>
      <c r="EW109" s="65"/>
      <c r="EX109" s="65"/>
      <c r="EY109" s="65"/>
      <c r="EZ109" s="65"/>
      <c r="FA109" s="65"/>
      <c r="FB109" s="65"/>
      <c r="FC109" s="65"/>
      <c r="FD109" s="65"/>
      <c r="FE109" s="65"/>
      <c r="FF109" s="65"/>
      <c r="FG109" s="65"/>
      <c r="FH109" s="65"/>
      <c r="FI109" s="65"/>
      <c r="FJ109" s="65"/>
      <c r="FK109" s="65"/>
      <c r="FL109" s="65"/>
      <c r="FM109" s="65"/>
      <c r="FN109" s="65"/>
      <c r="FO109" s="65"/>
      <c r="FP109" s="65"/>
      <c r="FQ109" s="65"/>
      <c r="FR109" s="65"/>
      <c r="FS109" s="65"/>
      <c r="FT109" s="65"/>
      <c r="FU109" s="65"/>
      <c r="FV109" s="65"/>
      <c r="FW109" s="65"/>
      <c r="FX109" s="65"/>
      <c r="FY109" s="65"/>
      <c r="FZ109" s="65"/>
      <c r="GA109" s="65"/>
      <c r="GB109" s="65"/>
      <c r="GC109" s="65"/>
      <c r="GD109" s="65"/>
      <c r="GE109" s="65"/>
      <c r="GF109" s="65"/>
      <c r="GG109" s="65"/>
      <c r="GH109" s="65"/>
      <c r="GI109" s="65"/>
      <c r="GJ109" s="65"/>
      <c r="GK109" s="65"/>
      <c r="GL109" s="65"/>
      <c r="GM109" s="65"/>
      <c r="GN109" s="65"/>
      <c r="GO109" s="65"/>
      <c r="GP109" s="65"/>
      <c r="GQ109" s="65"/>
      <c r="GR109" s="65"/>
      <c r="GS109" s="65"/>
      <c r="GT109" s="65"/>
      <c r="GU109" s="65"/>
      <c r="GV109" s="65"/>
      <c r="GW109" s="65"/>
      <c r="GX109" s="65"/>
      <c r="GY109" s="65"/>
      <c r="GZ109" s="65"/>
      <c r="HA109" s="65"/>
      <c r="HB109" s="65"/>
      <c r="HC109" s="65"/>
      <c r="HD109" s="65"/>
      <c r="HE109" s="65"/>
      <c r="HF109" s="65"/>
      <c r="HG109" s="65"/>
      <c r="HH109" s="65"/>
      <c r="HI109" s="65"/>
      <c r="HJ109" s="65"/>
      <c r="HK109" s="65"/>
      <c r="HL109" s="65"/>
      <c r="HM109" s="65"/>
      <c r="HN109" s="65"/>
      <c r="HO109" s="65"/>
      <c r="HP109" s="65"/>
      <c r="HQ109" s="65"/>
      <c r="HR109" s="65"/>
      <c r="HS109" s="65"/>
      <c r="HT109" s="65"/>
      <c r="HU109" s="65"/>
      <c r="HV109" s="65"/>
      <c r="HW109" s="65"/>
      <c r="HX109" s="65"/>
      <c r="HY109" s="65"/>
      <c r="HZ109" s="65"/>
      <c r="IA109" s="65"/>
      <c r="IB109" s="65"/>
      <c r="IC109" s="65"/>
      <c r="ID109" s="65"/>
      <c r="IE109" s="65"/>
      <c r="IF109" s="65"/>
      <c r="IG109" s="65"/>
      <c r="IH109" s="65"/>
      <c r="II109" s="65"/>
      <c r="IJ109" s="65"/>
      <c r="IK109" s="65"/>
      <c r="IL109" s="65"/>
      <c r="IM109" s="65"/>
      <c r="IN109" s="65"/>
      <c r="IO109" s="65"/>
      <c r="IP109" s="65"/>
      <c r="IQ109" s="65"/>
      <c r="IR109" s="65"/>
      <c r="IS109" s="65"/>
      <c r="IT109" s="65"/>
      <c r="IU109" s="65"/>
      <c r="IV109" s="65"/>
    </row>
    <row r="110" spans="1:256" ht="15">
      <c r="A110" s="82" t="s">
        <v>74</v>
      </c>
      <c r="B110" s="83">
        <v>1940</v>
      </c>
      <c r="C110" s="84">
        <v>65</v>
      </c>
      <c r="D110" s="85">
        <f t="shared" si="10"/>
        <v>7.8</v>
      </c>
      <c r="E110" s="85">
        <f t="shared" si="11"/>
        <v>6.5</v>
      </c>
      <c r="F110" s="85">
        <f t="shared" si="12"/>
        <v>5.2</v>
      </c>
      <c r="G110" s="73">
        <v>3044.6999999999994</v>
      </c>
      <c r="H110" s="72">
        <f t="shared" si="13"/>
        <v>3362.6999999999994</v>
      </c>
      <c r="I110" s="86">
        <v>25</v>
      </c>
      <c r="J110" s="87"/>
      <c r="K110" s="76"/>
      <c r="L110" s="77"/>
      <c r="M110" s="78"/>
      <c r="N110" s="79"/>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c r="BG110" s="65"/>
      <c r="BH110" s="65"/>
      <c r="BI110" s="65"/>
      <c r="BJ110" s="65"/>
      <c r="BK110" s="65"/>
      <c r="BL110" s="65"/>
      <c r="BM110" s="65"/>
      <c r="BN110" s="65"/>
      <c r="BO110" s="65"/>
      <c r="BP110" s="65"/>
      <c r="BQ110" s="65"/>
      <c r="BR110" s="65"/>
      <c r="BS110" s="65"/>
      <c r="BT110" s="65"/>
      <c r="BU110" s="65"/>
      <c r="BV110" s="65"/>
      <c r="BW110" s="65"/>
      <c r="BX110" s="65"/>
      <c r="BY110" s="65"/>
      <c r="BZ110" s="65"/>
      <c r="CA110" s="65"/>
      <c r="CB110" s="65"/>
      <c r="CC110" s="65"/>
      <c r="CD110" s="65"/>
      <c r="CE110" s="65"/>
      <c r="CF110" s="65"/>
      <c r="CG110" s="65"/>
      <c r="CH110" s="65"/>
      <c r="CI110" s="65"/>
      <c r="CJ110" s="65"/>
      <c r="CK110" s="65"/>
      <c r="CL110" s="65"/>
      <c r="CM110" s="65"/>
      <c r="CN110" s="65"/>
      <c r="CO110" s="65"/>
      <c r="CP110" s="65"/>
      <c r="CQ110" s="65"/>
      <c r="CR110" s="65"/>
      <c r="CS110" s="65"/>
      <c r="CT110" s="65"/>
      <c r="CU110" s="65"/>
      <c r="CV110" s="65"/>
      <c r="CW110" s="65"/>
      <c r="CX110" s="65"/>
      <c r="CY110" s="65"/>
      <c r="CZ110" s="65"/>
      <c r="DA110" s="65"/>
      <c r="DB110" s="65"/>
      <c r="DC110" s="65"/>
      <c r="DD110" s="65"/>
      <c r="DE110" s="65"/>
      <c r="DF110" s="65"/>
      <c r="DG110" s="65"/>
      <c r="DH110" s="65"/>
      <c r="DI110" s="65"/>
      <c r="DJ110" s="65"/>
      <c r="DK110" s="65"/>
      <c r="DL110" s="65"/>
      <c r="DM110" s="65"/>
      <c r="DN110" s="65"/>
      <c r="DO110" s="65"/>
      <c r="DP110" s="65"/>
      <c r="DQ110" s="65"/>
      <c r="DR110" s="65"/>
      <c r="DS110" s="65"/>
      <c r="DT110" s="65"/>
      <c r="DU110" s="65"/>
      <c r="DV110" s="65"/>
      <c r="DW110" s="65"/>
      <c r="DX110" s="65"/>
      <c r="DY110" s="65"/>
      <c r="DZ110" s="65"/>
      <c r="EA110" s="65"/>
      <c r="EB110" s="65"/>
      <c r="EC110" s="65"/>
      <c r="ED110" s="65"/>
      <c r="EE110" s="65"/>
      <c r="EF110" s="65"/>
      <c r="EG110" s="65"/>
      <c r="EH110" s="65"/>
      <c r="EI110" s="65"/>
      <c r="EJ110" s="65"/>
      <c r="EK110" s="65"/>
      <c r="EL110" s="65"/>
      <c r="EM110" s="65"/>
      <c r="EN110" s="65"/>
      <c r="EO110" s="65"/>
      <c r="EP110" s="65"/>
      <c r="EQ110" s="65"/>
      <c r="ER110" s="65"/>
      <c r="ES110" s="65"/>
      <c r="ET110" s="65"/>
      <c r="EU110" s="65"/>
      <c r="EV110" s="65"/>
      <c r="EW110" s="65"/>
      <c r="EX110" s="65"/>
      <c r="EY110" s="65"/>
      <c r="EZ110" s="65"/>
      <c r="FA110" s="65"/>
      <c r="FB110" s="65"/>
      <c r="FC110" s="65"/>
      <c r="FD110" s="65"/>
      <c r="FE110" s="65"/>
      <c r="FF110" s="65"/>
      <c r="FG110" s="65"/>
      <c r="FH110" s="65"/>
      <c r="FI110" s="65"/>
      <c r="FJ110" s="65"/>
      <c r="FK110" s="65"/>
      <c r="FL110" s="65"/>
      <c r="FM110" s="65"/>
      <c r="FN110" s="65"/>
      <c r="FO110" s="65"/>
      <c r="FP110" s="65"/>
      <c r="FQ110" s="65"/>
      <c r="FR110" s="65"/>
      <c r="FS110" s="65"/>
      <c r="FT110" s="65"/>
      <c r="FU110" s="65"/>
      <c r="FV110" s="65"/>
      <c r="FW110" s="65"/>
      <c r="FX110" s="65"/>
      <c r="FY110" s="65"/>
      <c r="FZ110" s="65"/>
      <c r="GA110" s="65"/>
      <c r="GB110" s="65"/>
      <c r="GC110" s="65"/>
      <c r="GD110" s="65"/>
      <c r="GE110" s="65"/>
      <c r="GF110" s="65"/>
      <c r="GG110" s="65"/>
      <c r="GH110" s="65"/>
      <c r="GI110" s="65"/>
      <c r="GJ110" s="65"/>
      <c r="GK110" s="65"/>
      <c r="GL110" s="65"/>
      <c r="GM110" s="65"/>
      <c r="GN110" s="65"/>
      <c r="GO110" s="65"/>
      <c r="GP110" s="65"/>
      <c r="GQ110" s="65"/>
      <c r="GR110" s="65"/>
      <c r="GS110" s="65"/>
      <c r="GT110" s="65"/>
      <c r="GU110" s="65"/>
      <c r="GV110" s="65"/>
      <c r="GW110" s="65"/>
      <c r="GX110" s="65"/>
      <c r="GY110" s="65"/>
      <c r="GZ110" s="65"/>
      <c r="HA110" s="65"/>
      <c r="HB110" s="65"/>
      <c r="HC110" s="65"/>
      <c r="HD110" s="65"/>
      <c r="HE110" s="65"/>
      <c r="HF110" s="65"/>
      <c r="HG110" s="65"/>
      <c r="HH110" s="65"/>
      <c r="HI110" s="65"/>
      <c r="HJ110" s="65"/>
      <c r="HK110" s="65"/>
      <c r="HL110" s="65"/>
      <c r="HM110" s="65"/>
      <c r="HN110" s="65"/>
      <c r="HO110" s="65"/>
      <c r="HP110" s="65"/>
      <c r="HQ110" s="65"/>
      <c r="HR110" s="65"/>
      <c r="HS110" s="65"/>
      <c r="HT110" s="65"/>
      <c r="HU110" s="65"/>
      <c r="HV110" s="65"/>
      <c r="HW110" s="65"/>
      <c r="HX110" s="65"/>
      <c r="HY110" s="65"/>
      <c r="HZ110" s="65"/>
      <c r="IA110" s="65"/>
      <c r="IB110" s="65"/>
      <c r="IC110" s="65"/>
      <c r="ID110" s="65"/>
      <c r="IE110" s="65"/>
      <c r="IF110" s="65"/>
      <c r="IG110" s="65"/>
      <c r="IH110" s="65"/>
      <c r="II110" s="65"/>
      <c r="IJ110" s="65"/>
      <c r="IK110" s="65"/>
      <c r="IL110" s="65"/>
      <c r="IM110" s="65"/>
      <c r="IN110" s="65"/>
      <c r="IO110" s="65"/>
      <c r="IP110" s="65"/>
      <c r="IQ110" s="65"/>
      <c r="IR110" s="65"/>
      <c r="IS110" s="65"/>
      <c r="IT110" s="65"/>
      <c r="IU110" s="65"/>
      <c r="IV110" s="65"/>
    </row>
    <row r="111" spans="1:256" ht="15">
      <c r="A111" s="82" t="s">
        <v>74</v>
      </c>
      <c r="B111" s="83">
        <v>2250</v>
      </c>
      <c r="C111" s="84">
        <v>76</v>
      </c>
      <c r="D111" s="85">
        <f t="shared" si="10"/>
        <v>9.12</v>
      </c>
      <c r="E111" s="85">
        <f t="shared" si="11"/>
        <v>7.6000000000000005</v>
      </c>
      <c r="F111" s="85">
        <f t="shared" si="12"/>
        <v>6.08</v>
      </c>
      <c r="G111" s="73">
        <v>3503.7</v>
      </c>
      <c r="H111" s="72">
        <f t="shared" si="13"/>
        <v>3881.7</v>
      </c>
      <c r="I111" s="86">
        <v>30</v>
      </c>
      <c r="J111" s="87"/>
      <c r="K111" s="89"/>
      <c r="L111" s="77"/>
      <c r="M111" s="78"/>
      <c r="N111" s="79"/>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c r="BG111" s="65"/>
      <c r="BH111" s="65"/>
      <c r="BI111" s="65"/>
      <c r="BJ111" s="65"/>
      <c r="BK111" s="65"/>
      <c r="BL111" s="65"/>
      <c r="BM111" s="65"/>
      <c r="BN111" s="65"/>
      <c r="BO111" s="65"/>
      <c r="BP111" s="65"/>
      <c r="BQ111" s="65"/>
      <c r="BR111" s="65"/>
      <c r="BS111" s="65"/>
      <c r="BT111" s="65"/>
      <c r="BU111" s="65"/>
      <c r="BV111" s="65"/>
      <c r="BW111" s="65"/>
      <c r="BX111" s="65"/>
      <c r="BY111" s="65"/>
      <c r="BZ111" s="65"/>
      <c r="CA111" s="65"/>
      <c r="CB111" s="65"/>
      <c r="CC111" s="65"/>
      <c r="CD111" s="65"/>
      <c r="CE111" s="65"/>
      <c r="CF111" s="65"/>
      <c r="CG111" s="65"/>
      <c r="CH111" s="65"/>
      <c r="CI111" s="65"/>
      <c r="CJ111" s="65"/>
      <c r="CK111" s="65"/>
      <c r="CL111" s="65"/>
      <c r="CM111" s="65"/>
      <c r="CN111" s="65"/>
      <c r="CO111" s="65"/>
      <c r="CP111" s="65"/>
      <c r="CQ111" s="65"/>
      <c r="CR111" s="65"/>
      <c r="CS111" s="65"/>
      <c r="CT111" s="65"/>
      <c r="CU111" s="65"/>
      <c r="CV111" s="65"/>
      <c r="CW111" s="65"/>
      <c r="CX111" s="65"/>
      <c r="CY111" s="65"/>
      <c r="CZ111" s="65"/>
      <c r="DA111" s="65"/>
      <c r="DB111" s="65"/>
      <c r="DC111" s="65"/>
      <c r="DD111" s="65"/>
      <c r="DE111" s="65"/>
      <c r="DF111" s="65"/>
      <c r="DG111" s="65"/>
      <c r="DH111" s="65"/>
      <c r="DI111" s="65"/>
      <c r="DJ111" s="65"/>
      <c r="DK111" s="65"/>
      <c r="DL111" s="65"/>
      <c r="DM111" s="65"/>
      <c r="DN111" s="65"/>
      <c r="DO111" s="65"/>
      <c r="DP111" s="65"/>
      <c r="DQ111" s="65"/>
      <c r="DR111" s="65"/>
      <c r="DS111" s="65"/>
      <c r="DT111" s="65"/>
      <c r="DU111" s="65"/>
      <c r="DV111" s="65"/>
      <c r="DW111" s="65"/>
      <c r="DX111" s="65"/>
      <c r="DY111" s="65"/>
      <c r="DZ111" s="65"/>
      <c r="EA111" s="65"/>
      <c r="EB111" s="65"/>
      <c r="EC111" s="65"/>
      <c r="ED111" s="65"/>
      <c r="EE111" s="65"/>
      <c r="EF111" s="65"/>
      <c r="EG111" s="65"/>
      <c r="EH111" s="65"/>
      <c r="EI111" s="65"/>
      <c r="EJ111" s="65"/>
      <c r="EK111" s="65"/>
      <c r="EL111" s="65"/>
      <c r="EM111" s="65"/>
      <c r="EN111" s="65"/>
      <c r="EO111" s="65"/>
      <c r="EP111" s="65"/>
      <c r="EQ111" s="65"/>
      <c r="ER111" s="65"/>
      <c r="ES111" s="65"/>
      <c r="ET111" s="65"/>
      <c r="EU111" s="65"/>
      <c r="EV111" s="65"/>
      <c r="EW111" s="65"/>
      <c r="EX111" s="65"/>
      <c r="EY111" s="65"/>
      <c r="EZ111" s="65"/>
      <c r="FA111" s="65"/>
      <c r="FB111" s="65"/>
      <c r="FC111" s="65"/>
      <c r="FD111" s="65"/>
      <c r="FE111" s="65"/>
      <c r="FF111" s="65"/>
      <c r="FG111" s="65"/>
      <c r="FH111" s="65"/>
      <c r="FI111" s="65"/>
      <c r="FJ111" s="65"/>
      <c r="FK111" s="65"/>
      <c r="FL111" s="65"/>
      <c r="FM111" s="65"/>
      <c r="FN111" s="65"/>
      <c r="FO111" s="65"/>
      <c r="FP111" s="65"/>
      <c r="FQ111" s="65"/>
      <c r="FR111" s="65"/>
      <c r="FS111" s="65"/>
      <c r="FT111" s="65"/>
      <c r="FU111" s="65"/>
      <c r="FV111" s="65"/>
      <c r="FW111" s="65"/>
      <c r="FX111" s="65"/>
      <c r="FY111" s="65"/>
      <c r="FZ111" s="65"/>
      <c r="GA111" s="65"/>
      <c r="GB111" s="65"/>
      <c r="GC111" s="65"/>
      <c r="GD111" s="65"/>
      <c r="GE111" s="65"/>
      <c r="GF111" s="65"/>
      <c r="GG111" s="65"/>
      <c r="GH111" s="65"/>
      <c r="GI111" s="65"/>
      <c r="GJ111" s="65"/>
      <c r="GK111" s="65"/>
      <c r="GL111" s="65"/>
      <c r="GM111" s="65"/>
      <c r="GN111" s="65"/>
      <c r="GO111" s="65"/>
      <c r="GP111" s="65"/>
      <c r="GQ111" s="65"/>
      <c r="GR111" s="65"/>
      <c r="GS111" s="65"/>
      <c r="GT111" s="65"/>
      <c r="GU111" s="65"/>
      <c r="GV111" s="65"/>
      <c r="GW111" s="65"/>
      <c r="GX111" s="65"/>
      <c r="GY111" s="65"/>
      <c r="GZ111" s="65"/>
      <c r="HA111" s="65"/>
      <c r="HB111" s="65"/>
      <c r="HC111" s="65"/>
      <c r="HD111" s="65"/>
      <c r="HE111" s="65"/>
      <c r="HF111" s="65"/>
      <c r="HG111" s="65"/>
      <c r="HH111" s="65"/>
      <c r="HI111" s="65"/>
      <c r="HJ111" s="65"/>
      <c r="HK111" s="65"/>
      <c r="HL111" s="65"/>
      <c r="HM111" s="65"/>
      <c r="HN111" s="65"/>
      <c r="HO111" s="65"/>
      <c r="HP111" s="65"/>
      <c r="HQ111" s="65"/>
      <c r="HR111" s="65"/>
      <c r="HS111" s="65"/>
      <c r="HT111" s="65"/>
      <c r="HU111" s="65"/>
      <c r="HV111" s="65"/>
      <c r="HW111" s="65"/>
      <c r="HX111" s="65"/>
      <c r="HY111" s="65"/>
      <c r="HZ111" s="65"/>
      <c r="IA111" s="65"/>
      <c r="IB111" s="65"/>
      <c r="IC111" s="65"/>
      <c r="ID111" s="65"/>
      <c r="IE111" s="65"/>
      <c r="IF111" s="65"/>
      <c r="IG111" s="65"/>
      <c r="IH111" s="65"/>
      <c r="II111" s="65"/>
      <c r="IJ111" s="65"/>
      <c r="IK111" s="65"/>
      <c r="IL111" s="65"/>
      <c r="IM111" s="65"/>
      <c r="IN111" s="65"/>
      <c r="IO111" s="65"/>
      <c r="IP111" s="65"/>
      <c r="IQ111" s="65"/>
      <c r="IR111" s="65"/>
      <c r="IS111" s="65"/>
      <c r="IT111" s="65"/>
      <c r="IU111" s="65"/>
      <c r="IV111" s="65"/>
    </row>
    <row r="112" spans="1:256" ht="15">
      <c r="A112" s="82" t="s">
        <v>74</v>
      </c>
      <c r="B112" s="83">
        <v>2800</v>
      </c>
      <c r="C112" s="84">
        <v>96</v>
      </c>
      <c r="D112" s="85">
        <f t="shared" si="10"/>
        <v>11.52</v>
      </c>
      <c r="E112" s="85">
        <f t="shared" si="11"/>
        <v>9.600000000000001</v>
      </c>
      <c r="F112" s="85">
        <f t="shared" si="12"/>
        <v>7.68</v>
      </c>
      <c r="G112" s="73">
        <v>4398.75</v>
      </c>
      <c r="H112" s="72">
        <f t="shared" si="13"/>
        <v>4836.75</v>
      </c>
      <c r="I112" s="86">
        <v>35</v>
      </c>
      <c r="J112" s="87"/>
      <c r="K112" s="89"/>
      <c r="L112" s="77"/>
      <c r="M112" s="78"/>
      <c r="N112" s="79"/>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c r="BG112" s="65"/>
      <c r="BH112" s="65"/>
      <c r="BI112" s="65"/>
      <c r="BJ112" s="65"/>
      <c r="BK112" s="65"/>
      <c r="BL112" s="65"/>
      <c r="BM112" s="65"/>
      <c r="BN112" s="65"/>
      <c r="BO112" s="65"/>
      <c r="BP112" s="65"/>
      <c r="BQ112" s="65"/>
      <c r="BR112" s="65"/>
      <c r="BS112" s="65"/>
      <c r="BT112" s="65"/>
      <c r="BU112" s="65"/>
      <c r="BV112" s="65"/>
      <c r="BW112" s="65"/>
      <c r="BX112" s="65"/>
      <c r="BY112" s="65"/>
      <c r="BZ112" s="65"/>
      <c r="CA112" s="65"/>
      <c r="CB112" s="65"/>
      <c r="CC112" s="65"/>
      <c r="CD112" s="65"/>
      <c r="CE112" s="65"/>
      <c r="CF112" s="65"/>
      <c r="CG112" s="65"/>
      <c r="CH112" s="65"/>
      <c r="CI112" s="65"/>
      <c r="CJ112" s="65"/>
      <c r="CK112" s="65"/>
      <c r="CL112" s="65"/>
      <c r="CM112" s="65"/>
      <c r="CN112" s="65"/>
      <c r="CO112" s="65"/>
      <c r="CP112" s="65"/>
      <c r="CQ112" s="65"/>
      <c r="CR112" s="65"/>
      <c r="CS112" s="65"/>
      <c r="CT112" s="65"/>
      <c r="CU112" s="65"/>
      <c r="CV112" s="65"/>
      <c r="CW112" s="65"/>
      <c r="CX112" s="65"/>
      <c r="CY112" s="65"/>
      <c r="CZ112" s="65"/>
      <c r="DA112" s="65"/>
      <c r="DB112" s="65"/>
      <c r="DC112" s="65"/>
      <c r="DD112" s="65"/>
      <c r="DE112" s="65"/>
      <c r="DF112" s="65"/>
      <c r="DG112" s="65"/>
      <c r="DH112" s="65"/>
      <c r="DI112" s="65"/>
      <c r="DJ112" s="65"/>
      <c r="DK112" s="65"/>
      <c r="DL112" s="65"/>
      <c r="DM112" s="65"/>
      <c r="DN112" s="65"/>
      <c r="DO112" s="65"/>
      <c r="DP112" s="65"/>
      <c r="DQ112" s="65"/>
      <c r="DR112" s="65"/>
      <c r="DS112" s="65"/>
      <c r="DT112" s="65"/>
      <c r="DU112" s="65"/>
      <c r="DV112" s="65"/>
      <c r="DW112" s="65"/>
      <c r="DX112" s="65"/>
      <c r="DY112" s="65"/>
      <c r="DZ112" s="65"/>
      <c r="EA112" s="65"/>
      <c r="EB112" s="65"/>
      <c r="EC112" s="65"/>
      <c r="ED112" s="65"/>
      <c r="EE112" s="65"/>
      <c r="EF112" s="65"/>
      <c r="EG112" s="65"/>
      <c r="EH112" s="65"/>
      <c r="EI112" s="65"/>
      <c r="EJ112" s="65"/>
      <c r="EK112" s="65"/>
      <c r="EL112" s="65"/>
      <c r="EM112" s="65"/>
      <c r="EN112" s="65"/>
      <c r="EO112" s="65"/>
      <c r="EP112" s="65"/>
      <c r="EQ112" s="65"/>
      <c r="ER112" s="65"/>
      <c r="ES112" s="65"/>
      <c r="ET112" s="65"/>
      <c r="EU112" s="65"/>
      <c r="EV112" s="65"/>
      <c r="EW112" s="65"/>
      <c r="EX112" s="65"/>
      <c r="EY112" s="65"/>
      <c r="EZ112" s="65"/>
      <c r="FA112" s="65"/>
      <c r="FB112" s="65"/>
      <c r="FC112" s="65"/>
      <c r="FD112" s="65"/>
      <c r="FE112" s="65"/>
      <c r="FF112" s="65"/>
      <c r="FG112" s="65"/>
      <c r="FH112" s="65"/>
      <c r="FI112" s="65"/>
      <c r="FJ112" s="65"/>
      <c r="FK112" s="65"/>
      <c r="FL112" s="65"/>
      <c r="FM112" s="65"/>
      <c r="FN112" s="65"/>
      <c r="FO112" s="65"/>
      <c r="FP112" s="65"/>
      <c r="FQ112" s="65"/>
      <c r="FR112" s="65"/>
      <c r="FS112" s="65"/>
      <c r="FT112" s="65"/>
      <c r="FU112" s="65"/>
      <c r="FV112" s="65"/>
      <c r="FW112" s="65"/>
      <c r="FX112" s="65"/>
      <c r="FY112" s="65"/>
      <c r="FZ112" s="65"/>
      <c r="GA112" s="65"/>
      <c r="GB112" s="65"/>
      <c r="GC112" s="65"/>
      <c r="GD112" s="65"/>
      <c r="GE112" s="65"/>
      <c r="GF112" s="65"/>
      <c r="GG112" s="65"/>
      <c r="GH112" s="65"/>
      <c r="GI112" s="65"/>
      <c r="GJ112" s="65"/>
      <c r="GK112" s="65"/>
      <c r="GL112" s="65"/>
      <c r="GM112" s="65"/>
      <c r="GN112" s="65"/>
      <c r="GO112" s="65"/>
      <c r="GP112" s="65"/>
      <c r="GQ112" s="65"/>
      <c r="GR112" s="65"/>
      <c r="GS112" s="65"/>
      <c r="GT112" s="65"/>
      <c r="GU112" s="65"/>
      <c r="GV112" s="65"/>
      <c r="GW112" s="65"/>
      <c r="GX112" s="65"/>
      <c r="GY112" s="65"/>
      <c r="GZ112" s="65"/>
      <c r="HA112" s="65"/>
      <c r="HB112" s="65"/>
      <c r="HC112" s="65"/>
      <c r="HD112" s="65"/>
      <c r="HE112" s="65"/>
      <c r="HF112" s="65"/>
      <c r="HG112" s="65"/>
      <c r="HH112" s="65"/>
      <c r="HI112" s="65"/>
      <c r="HJ112" s="65"/>
      <c r="HK112" s="65"/>
      <c r="HL112" s="65"/>
      <c r="HM112" s="65"/>
      <c r="HN112" s="65"/>
      <c r="HO112" s="65"/>
      <c r="HP112" s="65"/>
      <c r="HQ112" s="65"/>
      <c r="HR112" s="65"/>
      <c r="HS112" s="65"/>
      <c r="HT112" s="65"/>
      <c r="HU112" s="65"/>
      <c r="HV112" s="65"/>
      <c r="HW112" s="65"/>
      <c r="HX112" s="65"/>
      <c r="HY112" s="65"/>
      <c r="HZ112" s="65"/>
      <c r="IA112" s="65"/>
      <c r="IB112" s="65"/>
      <c r="IC112" s="65"/>
      <c r="ID112" s="65"/>
      <c r="IE112" s="65"/>
      <c r="IF112" s="65"/>
      <c r="IG112" s="65"/>
      <c r="IH112" s="65"/>
      <c r="II112" s="65"/>
      <c r="IJ112" s="65"/>
      <c r="IK112" s="65"/>
      <c r="IL112" s="65"/>
      <c r="IM112" s="65"/>
      <c r="IN112" s="65"/>
      <c r="IO112" s="65"/>
      <c r="IP112" s="65"/>
      <c r="IQ112" s="65"/>
      <c r="IR112" s="65"/>
      <c r="IS112" s="65"/>
      <c r="IT112" s="65"/>
      <c r="IU112" s="65"/>
      <c r="IV112" s="65"/>
    </row>
    <row r="113" spans="1:256" ht="15">
      <c r="A113" s="82" t="s">
        <v>74</v>
      </c>
      <c r="B113" s="83">
        <v>3400</v>
      </c>
      <c r="C113" s="84">
        <v>114</v>
      </c>
      <c r="D113" s="85">
        <f t="shared" si="10"/>
        <v>13.68</v>
      </c>
      <c r="E113" s="85">
        <f t="shared" si="11"/>
        <v>11.4</v>
      </c>
      <c r="F113" s="85">
        <f t="shared" si="12"/>
        <v>9.120000000000001</v>
      </c>
      <c r="G113" s="73">
        <v>5477.399999999999</v>
      </c>
      <c r="H113" s="72">
        <f t="shared" si="13"/>
        <v>5975.399999999999</v>
      </c>
      <c r="I113" s="86">
        <v>40</v>
      </c>
      <c r="J113" s="87"/>
      <c r="K113" s="89"/>
      <c r="L113" s="77"/>
      <c r="M113" s="78"/>
      <c r="N113" s="79"/>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c r="BG113" s="65"/>
      <c r="BH113" s="65"/>
      <c r="BI113" s="65"/>
      <c r="BJ113" s="65"/>
      <c r="BK113" s="65"/>
      <c r="BL113" s="65"/>
      <c r="BM113" s="65"/>
      <c r="BN113" s="65"/>
      <c r="BO113" s="65"/>
      <c r="BP113" s="65"/>
      <c r="BQ113" s="65"/>
      <c r="BR113" s="65"/>
      <c r="BS113" s="65"/>
      <c r="BT113" s="65"/>
      <c r="BU113" s="65"/>
      <c r="BV113" s="65"/>
      <c r="BW113" s="65"/>
      <c r="BX113" s="65"/>
      <c r="BY113" s="65"/>
      <c r="BZ113" s="65"/>
      <c r="CA113" s="65"/>
      <c r="CB113" s="65"/>
      <c r="CC113" s="65"/>
      <c r="CD113" s="65"/>
      <c r="CE113" s="65"/>
      <c r="CF113" s="65"/>
      <c r="CG113" s="65"/>
      <c r="CH113" s="65"/>
      <c r="CI113" s="65"/>
      <c r="CJ113" s="65"/>
      <c r="CK113" s="65"/>
      <c r="CL113" s="65"/>
      <c r="CM113" s="65"/>
      <c r="CN113" s="65"/>
      <c r="CO113" s="65"/>
      <c r="CP113" s="65"/>
      <c r="CQ113" s="65"/>
      <c r="CR113" s="65"/>
      <c r="CS113" s="65"/>
      <c r="CT113" s="65"/>
      <c r="CU113" s="65"/>
      <c r="CV113" s="65"/>
      <c r="CW113" s="65"/>
      <c r="CX113" s="65"/>
      <c r="CY113" s="65"/>
      <c r="CZ113" s="65"/>
      <c r="DA113" s="65"/>
      <c r="DB113" s="65"/>
      <c r="DC113" s="65"/>
      <c r="DD113" s="65"/>
      <c r="DE113" s="65"/>
      <c r="DF113" s="65"/>
      <c r="DG113" s="65"/>
      <c r="DH113" s="65"/>
      <c r="DI113" s="65"/>
      <c r="DJ113" s="65"/>
      <c r="DK113" s="65"/>
      <c r="DL113" s="65"/>
      <c r="DM113" s="65"/>
      <c r="DN113" s="65"/>
      <c r="DO113" s="65"/>
      <c r="DP113" s="65"/>
      <c r="DQ113" s="65"/>
      <c r="DR113" s="65"/>
      <c r="DS113" s="65"/>
      <c r="DT113" s="65"/>
      <c r="DU113" s="65"/>
      <c r="DV113" s="65"/>
      <c r="DW113" s="65"/>
      <c r="DX113" s="65"/>
      <c r="DY113" s="65"/>
      <c r="DZ113" s="65"/>
      <c r="EA113" s="65"/>
      <c r="EB113" s="65"/>
      <c r="EC113" s="65"/>
      <c r="ED113" s="65"/>
      <c r="EE113" s="65"/>
      <c r="EF113" s="65"/>
      <c r="EG113" s="65"/>
      <c r="EH113" s="65"/>
      <c r="EI113" s="65"/>
      <c r="EJ113" s="65"/>
      <c r="EK113" s="65"/>
      <c r="EL113" s="65"/>
      <c r="EM113" s="65"/>
      <c r="EN113" s="65"/>
      <c r="EO113" s="65"/>
      <c r="EP113" s="65"/>
      <c r="EQ113" s="65"/>
      <c r="ER113" s="65"/>
      <c r="ES113" s="65"/>
      <c r="ET113" s="65"/>
      <c r="EU113" s="65"/>
      <c r="EV113" s="65"/>
      <c r="EW113" s="65"/>
      <c r="EX113" s="65"/>
      <c r="EY113" s="65"/>
      <c r="EZ113" s="65"/>
      <c r="FA113" s="65"/>
      <c r="FB113" s="65"/>
      <c r="FC113" s="65"/>
      <c r="FD113" s="65"/>
      <c r="FE113" s="65"/>
      <c r="FF113" s="65"/>
      <c r="FG113" s="65"/>
      <c r="FH113" s="65"/>
      <c r="FI113" s="65"/>
      <c r="FJ113" s="65"/>
      <c r="FK113" s="65"/>
      <c r="FL113" s="65"/>
      <c r="FM113" s="65"/>
      <c r="FN113" s="65"/>
      <c r="FO113" s="65"/>
      <c r="FP113" s="65"/>
      <c r="FQ113" s="65"/>
      <c r="FR113" s="65"/>
      <c r="FS113" s="65"/>
      <c r="FT113" s="65"/>
      <c r="FU113" s="65"/>
      <c r="FV113" s="65"/>
      <c r="FW113" s="65"/>
      <c r="FX113" s="65"/>
      <c r="FY113" s="65"/>
      <c r="FZ113" s="65"/>
      <c r="GA113" s="65"/>
      <c r="GB113" s="65"/>
      <c r="GC113" s="65"/>
      <c r="GD113" s="65"/>
      <c r="GE113" s="65"/>
      <c r="GF113" s="65"/>
      <c r="GG113" s="65"/>
      <c r="GH113" s="65"/>
      <c r="GI113" s="65"/>
      <c r="GJ113" s="65"/>
      <c r="GK113" s="65"/>
      <c r="GL113" s="65"/>
      <c r="GM113" s="65"/>
      <c r="GN113" s="65"/>
      <c r="GO113" s="65"/>
      <c r="GP113" s="65"/>
      <c r="GQ113" s="65"/>
      <c r="GR113" s="65"/>
      <c r="GS113" s="65"/>
      <c r="GT113" s="65"/>
      <c r="GU113" s="65"/>
      <c r="GV113" s="65"/>
      <c r="GW113" s="65"/>
      <c r="GX113" s="65"/>
      <c r="GY113" s="65"/>
      <c r="GZ113" s="65"/>
      <c r="HA113" s="65"/>
      <c r="HB113" s="65"/>
      <c r="HC113" s="65"/>
      <c r="HD113" s="65"/>
      <c r="HE113" s="65"/>
      <c r="HF113" s="65"/>
      <c r="HG113" s="65"/>
      <c r="HH113" s="65"/>
      <c r="HI113" s="65"/>
      <c r="HJ113" s="65"/>
      <c r="HK113" s="65"/>
      <c r="HL113" s="65"/>
      <c r="HM113" s="65"/>
      <c r="HN113" s="65"/>
      <c r="HO113" s="65"/>
      <c r="HP113" s="65"/>
      <c r="HQ113" s="65"/>
      <c r="HR113" s="65"/>
      <c r="HS113" s="65"/>
      <c r="HT113" s="65"/>
      <c r="HU113" s="65"/>
      <c r="HV113" s="65"/>
      <c r="HW113" s="65"/>
      <c r="HX113" s="65"/>
      <c r="HY113" s="65"/>
      <c r="HZ113" s="65"/>
      <c r="IA113" s="65"/>
      <c r="IB113" s="65"/>
      <c r="IC113" s="65"/>
      <c r="ID113" s="65"/>
      <c r="IE113" s="65"/>
      <c r="IF113" s="65"/>
      <c r="IG113" s="65"/>
      <c r="IH113" s="65"/>
      <c r="II113" s="65"/>
      <c r="IJ113" s="65"/>
      <c r="IK113" s="65"/>
      <c r="IL113" s="65"/>
      <c r="IM113" s="65"/>
      <c r="IN113" s="65"/>
      <c r="IO113" s="65"/>
      <c r="IP113" s="65"/>
      <c r="IQ113" s="65"/>
      <c r="IR113" s="65"/>
      <c r="IS113" s="65"/>
      <c r="IT113" s="65"/>
      <c r="IU113" s="65"/>
      <c r="IV113" s="65"/>
    </row>
  </sheetData>
  <sheetProtection/>
  <mergeCells count="4">
    <mergeCell ref="G4:G5"/>
    <mergeCell ref="H4:O4"/>
    <mergeCell ref="H31:H32"/>
    <mergeCell ref="I31:I32"/>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Аркадий</dc:creator>
  <cp:keywords/>
  <dc:description/>
  <cp:lastModifiedBy>Admin</cp:lastModifiedBy>
  <dcterms:created xsi:type="dcterms:W3CDTF">2018-09-04T11:41:58Z</dcterms:created>
  <dcterms:modified xsi:type="dcterms:W3CDTF">2019-01-21T16:50:08Z</dcterms:modified>
  <cp:category/>
  <cp:version/>
  <cp:contentType/>
  <cp:contentStatus/>
</cp:coreProperties>
</file>