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1"/>
  </bookViews>
  <sheets>
    <sheet name="Основний" sheetId="1" r:id="rId1"/>
    <sheet name="Фарба внутрішня" sheetId="2" r:id="rId2"/>
    <sheet name="Панелі фасадні" sheetId="3" r:id="rId3"/>
    <sheet name="Greinstone" sheetId="4" r:id="rId4"/>
  </sheets>
  <definedNames/>
  <calcPr fullCalcOnLoad="1"/>
</workbook>
</file>

<file path=xl/sharedStrings.xml><?xml version="1.0" encoding="utf-8"?>
<sst xmlns="http://schemas.openxmlformats.org/spreadsheetml/2006/main" count="607" uniqueCount="286">
  <si>
    <t>№</t>
  </si>
  <si>
    <t>Назва товару</t>
  </si>
  <si>
    <t>Уп.</t>
  </si>
  <si>
    <r>
      <t xml:space="preserve">Клей до пінопласту, </t>
    </r>
    <r>
      <rPr>
        <b/>
        <sz val="10"/>
        <rFont val="Arial"/>
        <family val="2"/>
      </rPr>
      <t>Greinplast KS</t>
    </r>
  </si>
  <si>
    <t>25 кг</t>
  </si>
  <si>
    <r>
      <t>»</t>
    </r>
    <r>
      <rPr>
        <sz val="10"/>
        <rFont val="Arial"/>
        <family val="2"/>
      </rPr>
      <t xml:space="preserve"> 5</t>
    </r>
  </si>
  <si>
    <r>
      <t xml:space="preserve">Клей до пінопласту і сітки, </t>
    </r>
    <r>
      <rPr>
        <b/>
        <sz val="10"/>
        <rFont val="Arial"/>
        <family val="2"/>
      </rPr>
      <t>Greinplast K</t>
    </r>
  </si>
  <si>
    <r>
      <t>»</t>
    </r>
    <r>
      <rPr>
        <sz val="10"/>
        <rFont val="Arial"/>
        <family val="2"/>
      </rPr>
      <t xml:space="preserve"> 3</t>
    </r>
  </si>
  <si>
    <r>
      <t>»</t>
    </r>
    <r>
      <rPr>
        <sz val="10"/>
        <rFont val="Arial"/>
        <family val="2"/>
      </rPr>
      <t xml:space="preserve"> 2-4</t>
    </r>
  </si>
  <si>
    <r>
      <t>»</t>
    </r>
    <r>
      <rPr>
        <sz val="10"/>
        <rFont val="Arial"/>
        <family val="2"/>
      </rPr>
      <t xml:space="preserve"> 2-4 </t>
    </r>
  </si>
  <si>
    <r>
      <t xml:space="preserve">Клей до гіпсокартону T, </t>
    </r>
    <r>
      <rPr>
        <b/>
        <sz val="10"/>
        <rFont val="Arial"/>
        <family val="2"/>
      </rPr>
      <t>Greinplast KG-T</t>
    </r>
  </si>
  <si>
    <t>20 кг</t>
  </si>
  <si>
    <r>
      <t>»</t>
    </r>
    <r>
      <rPr>
        <sz val="10"/>
        <rFont val="Arial"/>
        <family val="2"/>
      </rPr>
      <t xml:space="preserve"> 2-3</t>
    </r>
  </si>
  <si>
    <r>
      <t>»</t>
    </r>
    <r>
      <rPr>
        <sz val="10"/>
        <rFont val="Arial"/>
        <family val="2"/>
      </rPr>
      <t xml:space="preserve"> 2-3,5</t>
    </r>
  </si>
  <si>
    <r>
      <t xml:space="preserve">Штукатурка мін. короїд, біла, 2.0-3.0 мм, </t>
    </r>
    <r>
      <rPr>
        <b/>
        <sz val="10"/>
        <rFont val="Arial"/>
        <family val="2"/>
      </rPr>
      <t>Greinplast TK</t>
    </r>
  </si>
  <si>
    <r>
      <t xml:space="preserve">Штукатурка мін. короїд, колір, 2.0-3.0 мм, </t>
    </r>
    <r>
      <rPr>
        <b/>
        <sz val="10"/>
        <rFont val="Arial"/>
        <family val="2"/>
      </rPr>
      <t>Greinplast TK</t>
    </r>
  </si>
  <si>
    <r>
      <t xml:space="preserve">Штукатурка мін. баранек, біла, 1.5-2.0 мм, </t>
    </r>
    <r>
      <rPr>
        <b/>
        <sz val="10"/>
        <rFont val="Arial"/>
        <family val="2"/>
      </rPr>
      <t>Greinplast TB</t>
    </r>
    <r>
      <rPr>
        <sz val="10"/>
        <rFont val="Arial"/>
        <family val="2"/>
      </rPr>
      <t xml:space="preserve"> </t>
    </r>
  </si>
  <si>
    <r>
      <t xml:space="preserve">Штукатурка мін. баранек, колір, 1.5-2.0 мм, </t>
    </r>
    <r>
      <rPr>
        <b/>
        <sz val="10"/>
        <rFont val="Arial"/>
        <family val="2"/>
      </rPr>
      <t>Greinplast TB</t>
    </r>
  </si>
  <si>
    <r>
      <t xml:space="preserve">Фарба грунтуюча, біла, відро </t>
    </r>
    <r>
      <rPr>
        <b/>
        <sz val="10"/>
        <rFont val="Arial"/>
        <family val="2"/>
      </rPr>
      <t>Greinplast F</t>
    </r>
    <r>
      <rPr>
        <sz val="10"/>
        <rFont val="Arial"/>
        <family val="2"/>
      </rPr>
      <t xml:space="preserve"> </t>
    </r>
  </si>
  <si>
    <r>
      <t>»</t>
    </r>
    <r>
      <rPr>
        <sz val="10"/>
        <rFont val="Arial"/>
        <family val="2"/>
      </rPr>
      <t xml:space="preserve"> 0,4</t>
    </r>
  </si>
  <si>
    <r>
      <t xml:space="preserve">Фарба підкладова силікатна, біла, відро </t>
    </r>
    <r>
      <rPr>
        <b/>
        <sz val="10"/>
        <rFont val="Arial"/>
        <family val="2"/>
      </rPr>
      <t>Greinplast SP</t>
    </r>
    <r>
      <rPr>
        <sz val="10"/>
        <rFont val="Arial"/>
        <family val="2"/>
      </rPr>
      <t xml:space="preserve"> </t>
    </r>
  </si>
  <si>
    <t>10 кг</t>
  </si>
  <si>
    <r>
      <t>»</t>
    </r>
    <r>
      <rPr>
        <sz val="10"/>
        <rFont val="Arial"/>
        <family val="2"/>
      </rPr>
      <t xml:space="preserve"> 0,1</t>
    </r>
  </si>
  <si>
    <t>5 кг</t>
  </si>
  <si>
    <t>1 кг</t>
  </si>
  <si>
    <r>
      <t>»</t>
    </r>
    <r>
      <rPr>
        <sz val="10"/>
        <rFont val="Arial"/>
        <family val="2"/>
      </rPr>
      <t xml:space="preserve"> 2,4-3,7</t>
    </r>
  </si>
  <si>
    <r>
      <t xml:space="preserve">Штукатурка акрилова, колір група 1 </t>
    </r>
    <r>
      <rPr>
        <b/>
        <sz val="10"/>
        <rFont val="Arial"/>
        <family val="2"/>
      </rPr>
      <t>Greinplast TAK, TAB</t>
    </r>
    <r>
      <rPr>
        <sz val="10"/>
        <rFont val="Arial"/>
        <family val="2"/>
      </rPr>
      <t xml:space="preserve"> </t>
    </r>
  </si>
  <si>
    <r>
      <t xml:space="preserve">Штукатурка акрилова, колір група 2 </t>
    </r>
    <r>
      <rPr>
        <b/>
        <sz val="10"/>
        <rFont val="Arial"/>
        <family val="2"/>
      </rPr>
      <t>Greinplast TAK, TAB</t>
    </r>
    <r>
      <rPr>
        <sz val="10"/>
        <rFont val="Arial"/>
        <family val="2"/>
      </rPr>
      <t xml:space="preserve"> </t>
    </r>
  </si>
  <si>
    <r>
      <t xml:space="preserve">Штукатурка акрилова, колір група 3 </t>
    </r>
    <r>
      <rPr>
        <b/>
        <sz val="10"/>
        <rFont val="Arial"/>
        <family val="2"/>
      </rPr>
      <t xml:space="preserve">Greinplast TAK, TAB </t>
    </r>
  </si>
  <si>
    <r>
      <t xml:space="preserve">Штукатурка акрилова, колір група 4 </t>
    </r>
    <r>
      <rPr>
        <b/>
        <sz val="10"/>
        <rFont val="Arial"/>
        <family val="2"/>
      </rPr>
      <t xml:space="preserve">Greinplast TAK, TAB </t>
    </r>
  </si>
  <si>
    <r>
      <t xml:space="preserve">Шпатлівка гіпсова старт, </t>
    </r>
    <r>
      <rPr>
        <b/>
        <sz val="10"/>
        <rFont val="Arial"/>
        <family val="2"/>
      </rPr>
      <t>Greinplast SGS</t>
    </r>
  </si>
  <si>
    <r>
      <t>»</t>
    </r>
    <r>
      <rPr>
        <sz val="10"/>
        <rFont val="Arial"/>
        <family val="2"/>
      </rPr>
      <t xml:space="preserve"> 0,8-1,2</t>
    </r>
  </si>
  <si>
    <r>
      <t xml:space="preserve">Шпаклівка гіпсова (універсальна), </t>
    </r>
    <r>
      <rPr>
        <b/>
        <sz val="10"/>
        <rFont val="Arial"/>
        <family val="2"/>
      </rPr>
      <t>Greinplast SGT</t>
    </r>
    <r>
      <rPr>
        <sz val="10"/>
        <rFont val="Arial"/>
        <family val="2"/>
      </rPr>
      <t xml:space="preserve"> (тверда)</t>
    </r>
  </si>
  <si>
    <r>
      <t xml:space="preserve">Гладь гіпсова, </t>
    </r>
    <r>
      <rPr>
        <b/>
        <sz val="10"/>
        <rFont val="Arial"/>
        <family val="2"/>
      </rPr>
      <t>Greinplast GG</t>
    </r>
    <r>
      <rPr>
        <sz val="10"/>
        <rFont val="Arial"/>
        <family val="2"/>
      </rPr>
      <t xml:space="preserve"> </t>
    </r>
  </si>
  <si>
    <r>
      <t xml:space="preserve">Шпаклівка мокра, </t>
    </r>
    <r>
      <rPr>
        <b/>
        <sz val="10"/>
        <rFont val="Arial"/>
        <family val="2"/>
      </rPr>
      <t xml:space="preserve">Greinplast SW </t>
    </r>
    <r>
      <rPr>
        <sz val="10"/>
        <rFont val="Arial"/>
        <family val="2"/>
      </rPr>
      <t xml:space="preserve"> </t>
    </r>
  </si>
  <si>
    <r>
      <t>»</t>
    </r>
    <r>
      <rPr>
        <sz val="10"/>
        <rFont val="Arial"/>
        <family val="2"/>
      </rPr>
      <t xml:space="preserve"> 1</t>
    </r>
  </si>
  <si>
    <t>30 кг</t>
  </si>
  <si>
    <r>
      <t>»</t>
    </r>
    <r>
      <rPr>
        <sz val="10"/>
        <rFont val="Arial"/>
        <family val="2"/>
      </rPr>
      <t xml:space="preserve"> 4-5</t>
    </r>
  </si>
  <si>
    <t>15 кг</t>
  </si>
  <si>
    <r>
      <t xml:space="preserve">Грунт силікатний (для сілікатних виробів), </t>
    </r>
    <r>
      <rPr>
        <b/>
        <sz val="10"/>
        <rFont val="Arial"/>
        <family val="2"/>
      </rPr>
      <t>Greinplast US</t>
    </r>
  </si>
  <si>
    <t>20%;5%</t>
  </si>
  <si>
    <r>
      <t xml:space="preserve">Фарба силікатна, фасадна, база, </t>
    </r>
    <r>
      <rPr>
        <b/>
        <sz val="10"/>
        <rFont val="Arial"/>
        <family val="2"/>
      </rPr>
      <t>Greinplast FS</t>
    </r>
  </si>
  <si>
    <r>
      <t>»</t>
    </r>
    <r>
      <rPr>
        <sz val="10"/>
        <rFont val="Arial"/>
        <family val="2"/>
      </rPr>
      <t xml:space="preserve"> 0,2-0,5</t>
    </r>
  </si>
  <si>
    <r>
      <t xml:space="preserve">Фарба силікатна, фасадна, група 1, </t>
    </r>
    <r>
      <rPr>
        <b/>
        <sz val="10"/>
        <rFont val="Arial"/>
        <family val="2"/>
      </rPr>
      <t>Greinplast FS</t>
    </r>
  </si>
  <si>
    <r>
      <t xml:space="preserve">Фарба силікатна, фасадна, група 2, </t>
    </r>
    <r>
      <rPr>
        <b/>
        <sz val="10"/>
        <rFont val="Arial"/>
        <family val="2"/>
      </rPr>
      <t>Greinplast FS</t>
    </r>
  </si>
  <si>
    <r>
      <t xml:space="preserve">Фарба силікатна, фасадна, група 3, </t>
    </r>
    <r>
      <rPr>
        <b/>
        <sz val="10"/>
        <rFont val="Arial"/>
        <family val="2"/>
      </rPr>
      <t>Greinplast FS</t>
    </r>
  </si>
  <si>
    <r>
      <t xml:space="preserve">Фарба силікатна, фасадна, група 4, </t>
    </r>
    <r>
      <rPr>
        <b/>
        <sz val="10"/>
        <rFont val="Arial"/>
        <family val="2"/>
      </rPr>
      <t>Greinplast FS</t>
    </r>
  </si>
  <si>
    <r>
      <t xml:space="preserve">Фарба акрилова, фасадна, база, </t>
    </r>
    <r>
      <rPr>
        <b/>
        <sz val="10"/>
        <rFont val="Arial"/>
        <family val="2"/>
      </rPr>
      <t>Greinplast FA</t>
    </r>
  </si>
  <si>
    <r>
      <t xml:space="preserve">Фарба акрилова, фасадна, група 1, </t>
    </r>
    <r>
      <rPr>
        <b/>
        <sz val="10"/>
        <rFont val="Arial"/>
        <family val="2"/>
      </rPr>
      <t>Greinplast FA</t>
    </r>
  </si>
  <si>
    <t>13,5кг/6,75кг</t>
  </si>
  <si>
    <r>
      <t xml:space="preserve">Фарба акрилова, фасадна, група 2, </t>
    </r>
    <r>
      <rPr>
        <b/>
        <sz val="10"/>
        <rFont val="Arial"/>
        <family val="2"/>
      </rPr>
      <t>Greinplast FA</t>
    </r>
  </si>
  <si>
    <r>
      <t xml:space="preserve">Фарба акрилова, фасадна, група 3, </t>
    </r>
    <r>
      <rPr>
        <b/>
        <sz val="10"/>
        <rFont val="Arial"/>
        <family val="2"/>
      </rPr>
      <t>Greinplast FA</t>
    </r>
  </si>
  <si>
    <r>
      <t xml:space="preserve">Фарба акрилова, фасадна, група 4, </t>
    </r>
    <r>
      <rPr>
        <b/>
        <sz val="10"/>
        <rFont val="Arial"/>
        <family val="2"/>
      </rPr>
      <t>Greinplast FA</t>
    </r>
  </si>
  <si>
    <t>Розхід кг/кв.м</t>
  </si>
  <si>
    <r>
      <t xml:space="preserve">Штукатурка акрилова, база, </t>
    </r>
    <r>
      <rPr>
        <b/>
        <sz val="10"/>
        <rFont val="Arial"/>
        <family val="2"/>
      </rPr>
      <t>Greinplast TAK, TAB</t>
    </r>
    <r>
      <rPr>
        <sz val="10"/>
        <rFont val="Arial"/>
        <family val="2"/>
      </rPr>
      <t xml:space="preserve"> </t>
    </r>
  </si>
  <si>
    <r>
      <t xml:space="preserve">Грунт глибокопроникаючий </t>
    </r>
    <r>
      <rPr>
        <b/>
        <sz val="10"/>
        <rFont val="Arial"/>
        <family val="2"/>
      </rPr>
      <t>концентрат</t>
    </r>
    <r>
      <rPr>
        <sz val="10"/>
        <rFont val="Arial"/>
        <family val="2"/>
      </rPr>
      <t xml:space="preserve"> (1:3), </t>
    </r>
    <r>
      <rPr>
        <b/>
        <sz val="10"/>
        <rFont val="Arial"/>
        <family val="2"/>
      </rPr>
      <t>Greinplast U</t>
    </r>
  </si>
  <si>
    <r>
      <t xml:space="preserve">Штукатурка силікатна, база, </t>
    </r>
    <r>
      <rPr>
        <b/>
        <sz val="10"/>
        <rFont val="Arial"/>
        <family val="2"/>
      </rPr>
      <t>Greinplast TSK, TSB</t>
    </r>
    <r>
      <rPr>
        <sz val="10"/>
        <rFont val="Arial"/>
        <family val="2"/>
      </rPr>
      <t xml:space="preserve"> </t>
    </r>
  </si>
  <si>
    <r>
      <t xml:space="preserve">Штукатурка силікатна, група 1, </t>
    </r>
    <r>
      <rPr>
        <b/>
        <sz val="10"/>
        <rFont val="Arial"/>
        <family val="2"/>
      </rPr>
      <t>Greinplast TSK, TSB</t>
    </r>
    <r>
      <rPr>
        <sz val="10"/>
        <rFont val="Arial"/>
        <family val="2"/>
      </rPr>
      <t xml:space="preserve"> </t>
    </r>
  </si>
  <si>
    <r>
      <t xml:space="preserve">Штукатурка силікатна, група 2, </t>
    </r>
    <r>
      <rPr>
        <b/>
        <sz val="10"/>
        <rFont val="Arial"/>
        <family val="2"/>
      </rPr>
      <t>Greinplast TSK, TSB</t>
    </r>
    <r>
      <rPr>
        <sz val="10"/>
        <rFont val="Arial"/>
        <family val="2"/>
      </rPr>
      <t xml:space="preserve"> </t>
    </r>
  </si>
  <si>
    <r>
      <t xml:space="preserve">Штукатурка силікатна, група 3, </t>
    </r>
    <r>
      <rPr>
        <b/>
        <sz val="10"/>
        <rFont val="Arial"/>
        <family val="2"/>
      </rPr>
      <t>Greinplast TSK, TSB</t>
    </r>
    <r>
      <rPr>
        <sz val="10"/>
        <rFont val="Arial"/>
        <family val="2"/>
      </rPr>
      <t xml:space="preserve"> </t>
    </r>
  </si>
  <si>
    <r>
      <t xml:space="preserve">Штукатурка силікатна, група 4, </t>
    </r>
    <r>
      <rPr>
        <b/>
        <sz val="10"/>
        <rFont val="Arial"/>
        <family val="2"/>
      </rPr>
      <t>Greinplast TSK, TSB</t>
    </r>
    <r>
      <rPr>
        <sz val="10"/>
        <rFont val="Arial"/>
        <family val="2"/>
      </rPr>
      <t xml:space="preserve"> </t>
    </r>
  </si>
  <si>
    <r>
      <t xml:space="preserve">Штукатурка мін. короїд, транспарент (потребує пофарбування силікатною фарбою), 2.0-3.0 мм, </t>
    </r>
    <r>
      <rPr>
        <b/>
        <sz val="10"/>
        <rFont val="Arial"/>
        <family val="2"/>
      </rPr>
      <t>Greinplast TK</t>
    </r>
  </si>
  <si>
    <r>
      <t xml:space="preserve">Штукатурка мін. баранек, транспарент (потребує пофарбування силікатною фарбою), 1.5-2.0 мм, </t>
    </r>
    <r>
      <rPr>
        <b/>
        <sz val="10"/>
        <rFont val="Arial"/>
        <family val="2"/>
      </rPr>
      <t>Greinplast TB</t>
    </r>
  </si>
  <si>
    <t>6,75 кг</t>
  </si>
  <si>
    <t>7,5 кг</t>
  </si>
  <si>
    <t>17 кг</t>
  </si>
  <si>
    <t>8 кг</t>
  </si>
  <si>
    <t>13,5 кг</t>
  </si>
  <si>
    <t>6,75кг</t>
  </si>
  <si>
    <r>
      <t xml:space="preserve">Ціни можуть змінюватися із зміною </t>
    </r>
    <r>
      <rPr>
        <b/>
        <i/>
        <sz val="10"/>
        <rFont val="Arial"/>
        <family val="2"/>
      </rPr>
      <t>митних ставок</t>
    </r>
    <r>
      <rPr>
        <i/>
        <sz val="10"/>
        <rFont val="Arial"/>
        <family val="2"/>
      </rPr>
      <t xml:space="preserve"> на продукцію чи зміною </t>
    </r>
    <r>
      <rPr>
        <b/>
        <i/>
        <sz val="10"/>
        <rFont val="Arial"/>
        <family val="2"/>
      </rPr>
      <t>процедури розмитнення</t>
    </r>
  </si>
  <si>
    <r>
      <t xml:space="preserve">Ціни можуть коректуватися із зміною курсу </t>
    </r>
    <r>
      <rPr>
        <b/>
        <i/>
        <sz val="10"/>
        <rFont val="Arial"/>
        <family val="2"/>
      </rPr>
      <t>євро, польського злотого чи долара США</t>
    </r>
  </si>
  <si>
    <r>
      <t xml:space="preserve">Фарба грунтуюча силіконова, біла, відро </t>
    </r>
    <r>
      <rPr>
        <b/>
        <sz val="10"/>
        <rFont val="Arial"/>
        <family val="2"/>
      </rPr>
      <t>Greinplast XP</t>
    </r>
  </si>
  <si>
    <r>
      <t xml:space="preserve">Грунт силіконовий (для силіконових виробів), </t>
    </r>
    <r>
      <rPr>
        <b/>
        <sz val="10"/>
        <rFont val="Arial"/>
        <family val="2"/>
      </rPr>
      <t xml:space="preserve">Greinplast UX </t>
    </r>
  </si>
  <si>
    <r>
      <t xml:space="preserve">Фарба силіконова, фасадна, база, </t>
    </r>
    <r>
      <rPr>
        <b/>
        <sz val="10"/>
        <rFont val="Arial"/>
        <family val="2"/>
      </rPr>
      <t>Greinplast FX</t>
    </r>
  </si>
  <si>
    <r>
      <t xml:space="preserve">Фарба силіконова, фасадна, група 1, </t>
    </r>
    <r>
      <rPr>
        <b/>
        <sz val="10"/>
        <rFont val="Arial"/>
        <family val="2"/>
      </rPr>
      <t>Greinplast FX</t>
    </r>
  </si>
  <si>
    <r>
      <t xml:space="preserve">Фарба силіконова, фасадна, група 2, </t>
    </r>
    <r>
      <rPr>
        <b/>
        <sz val="10"/>
        <rFont val="Arial"/>
        <family val="2"/>
      </rPr>
      <t>Greinplast FX</t>
    </r>
  </si>
  <si>
    <r>
      <t xml:space="preserve">Фарба силіконова, фасадна, група 3, </t>
    </r>
    <r>
      <rPr>
        <b/>
        <sz val="10"/>
        <rFont val="Arial"/>
        <family val="2"/>
      </rPr>
      <t>Greinplast FX</t>
    </r>
  </si>
  <si>
    <r>
      <t xml:space="preserve">Фарба силіконова, фасадна, група 4, </t>
    </r>
    <r>
      <rPr>
        <b/>
        <sz val="10"/>
        <rFont val="Arial"/>
        <family val="2"/>
      </rPr>
      <t>Greinplast FX</t>
    </r>
  </si>
  <si>
    <t>Супутні матеріали для систем утеплення Greinplast</t>
  </si>
  <si>
    <r>
      <t xml:space="preserve">Фарба внутрішня підкладова, </t>
    </r>
    <r>
      <rPr>
        <b/>
        <sz val="10"/>
        <rFont val="Arial"/>
        <family val="2"/>
      </rPr>
      <t>Greinplast FW-Р</t>
    </r>
  </si>
  <si>
    <t>0,08-0,1</t>
  </si>
  <si>
    <r>
      <t xml:space="preserve">Фарба акрилова внутрішня (мат) біла, </t>
    </r>
    <r>
      <rPr>
        <b/>
        <sz val="10"/>
        <rFont val="Arial"/>
        <family val="2"/>
      </rPr>
      <t>Greinplast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FW-М</t>
    </r>
  </si>
  <si>
    <r>
      <t xml:space="preserve">Фарба акрилова внутрішня (мат) група 1, </t>
    </r>
    <r>
      <rPr>
        <b/>
        <sz val="10"/>
        <rFont val="Arial"/>
        <family val="2"/>
      </rPr>
      <t>Greinplast FW-М</t>
    </r>
  </si>
  <si>
    <r>
      <t xml:space="preserve">Фарба акрилова внутрішня (мат) група 2, </t>
    </r>
    <r>
      <rPr>
        <b/>
        <sz val="10"/>
        <rFont val="Arial"/>
        <family val="2"/>
      </rPr>
      <t>Greinplast FW-М</t>
    </r>
    <r>
      <rPr>
        <sz val="10"/>
        <rFont val="Arial"/>
        <family val="2"/>
      </rPr>
      <t xml:space="preserve"> </t>
    </r>
  </si>
  <si>
    <r>
      <t xml:space="preserve">Фарба акрилова внутрішня (мат) група 3, </t>
    </r>
    <r>
      <rPr>
        <b/>
        <sz val="10"/>
        <rFont val="Arial"/>
        <family val="2"/>
      </rPr>
      <t>Greinplast FW-М</t>
    </r>
    <r>
      <rPr>
        <sz val="10"/>
        <rFont val="Arial"/>
        <family val="2"/>
      </rPr>
      <t xml:space="preserve"> </t>
    </r>
  </si>
  <si>
    <r>
      <t xml:space="preserve">Фарба акрилова внутрішня (мат) група 4, </t>
    </r>
    <r>
      <rPr>
        <b/>
        <sz val="10"/>
        <rFont val="Arial"/>
        <family val="2"/>
      </rPr>
      <t>Greinplast FW-М</t>
    </r>
    <r>
      <rPr>
        <sz val="10"/>
        <rFont val="Arial"/>
        <family val="2"/>
      </rPr>
      <t xml:space="preserve"> </t>
    </r>
  </si>
  <si>
    <t>5л</t>
  </si>
  <si>
    <t>3л</t>
  </si>
  <si>
    <t>10л</t>
  </si>
  <si>
    <t>Розхід л/кв.м.</t>
  </si>
  <si>
    <t>Ціна, грн                            (з ПДВ)</t>
  </si>
  <si>
    <t>Фарби внутрішні акрилові матові Greinplast</t>
  </si>
  <si>
    <r>
      <t xml:space="preserve">Фарба акрилова внутрішня (мат) база А,В,С, </t>
    </r>
    <r>
      <rPr>
        <b/>
        <sz val="10"/>
        <rFont val="Arial"/>
        <family val="2"/>
      </rPr>
      <t>Greinplast FW-М</t>
    </r>
    <r>
      <rPr>
        <sz val="10"/>
        <rFont val="Arial"/>
        <family val="2"/>
      </rPr>
      <t xml:space="preserve"> </t>
    </r>
  </si>
  <si>
    <t>5 л</t>
  </si>
  <si>
    <t>1  л</t>
  </si>
  <si>
    <r>
      <t>»</t>
    </r>
    <r>
      <rPr>
        <sz val="10"/>
        <rFont val="Arial"/>
        <family val="2"/>
      </rPr>
      <t xml:space="preserve"> 0,2-0,7</t>
    </r>
  </si>
  <si>
    <r>
      <t xml:space="preserve">Клей поліуретановий, </t>
    </r>
    <r>
      <rPr>
        <b/>
        <sz val="10"/>
        <rFont val="Arial"/>
        <family val="2"/>
      </rPr>
      <t>Greinplast KP</t>
    </r>
  </si>
  <si>
    <t>750 мл</t>
  </si>
  <si>
    <r>
      <t>»</t>
    </r>
    <r>
      <rPr>
        <sz val="10"/>
        <rFont val="Arial"/>
        <family val="2"/>
      </rPr>
      <t xml:space="preserve"> 90 мл</t>
    </r>
  </si>
  <si>
    <r>
      <t xml:space="preserve">Шпаклівка зовнішня на основі білого цементу, </t>
    </r>
    <r>
      <rPr>
        <b/>
        <sz val="10"/>
        <rFont val="Arial"/>
        <family val="2"/>
      </rPr>
      <t>Greinplast ZS</t>
    </r>
  </si>
  <si>
    <r>
      <t xml:space="preserve">Шпаклівка зовн.дрібнозерниста (білий цемент), </t>
    </r>
    <r>
      <rPr>
        <b/>
        <sz val="10"/>
        <rFont val="Arial"/>
        <family val="2"/>
      </rPr>
      <t>Greinplast ZTD</t>
    </r>
  </si>
  <si>
    <r>
      <t xml:space="preserve">Розчин для клінкеру сірий, </t>
    </r>
    <r>
      <rPr>
        <b/>
        <sz val="10"/>
        <rFont val="Arial Cyr"/>
        <family val="0"/>
      </rPr>
      <t>Greinplast ZK</t>
    </r>
  </si>
  <si>
    <r>
      <t xml:space="preserve">Розчин для клінкеру чорний, </t>
    </r>
    <r>
      <rPr>
        <b/>
        <sz val="10"/>
        <rFont val="Arial Cyr"/>
        <family val="0"/>
      </rPr>
      <t>Greinplast ZK</t>
    </r>
  </si>
  <si>
    <r>
      <t xml:space="preserve">Розчин для клінкеру золотий, </t>
    </r>
    <r>
      <rPr>
        <b/>
        <sz val="10"/>
        <rFont val="Arial Cyr"/>
        <family val="0"/>
      </rPr>
      <t>Greinplast ZK</t>
    </r>
  </si>
  <si>
    <r>
      <t xml:space="preserve">Розчин для клінкеру графіт, </t>
    </r>
    <r>
      <rPr>
        <b/>
        <sz val="10"/>
        <rFont val="Arial Cyr"/>
        <family val="0"/>
      </rPr>
      <t>Greinplast ZK</t>
    </r>
  </si>
  <si>
    <r>
      <t xml:space="preserve">Штукатурка гіпсова машинного нанесення, </t>
    </r>
    <r>
      <rPr>
        <b/>
        <sz val="10"/>
        <rFont val="Arial Cyr"/>
        <family val="0"/>
      </rPr>
      <t>Greinplast TMG</t>
    </r>
  </si>
  <si>
    <r>
      <t xml:space="preserve">Препарат для очищення мін. забруднень, </t>
    </r>
    <r>
      <rPr>
        <b/>
        <sz val="10"/>
        <rFont val="Arial Cyr"/>
        <family val="0"/>
      </rPr>
      <t>Greinplast AM</t>
    </r>
  </si>
  <si>
    <r>
      <t xml:space="preserve">Препарат для очищення полімер. забруднень, </t>
    </r>
    <r>
      <rPr>
        <b/>
        <sz val="10"/>
        <rFont val="Arial Cyr"/>
        <family val="0"/>
      </rPr>
      <t>Greinplast AP</t>
    </r>
  </si>
  <si>
    <r>
      <t xml:space="preserve">Препарат для дизінфекції (проти грибка і плісн.), </t>
    </r>
    <r>
      <rPr>
        <b/>
        <sz val="10"/>
        <rFont val="Arial Cyr"/>
        <family val="0"/>
      </rPr>
      <t>Greinplast AG</t>
    </r>
  </si>
  <si>
    <r>
      <t xml:space="preserve">Розчин шпаклювальний вапняний фініш, </t>
    </r>
    <r>
      <rPr>
        <b/>
        <sz val="10"/>
        <rFont val="Arial Cyr"/>
        <family val="0"/>
      </rPr>
      <t>Greinplast ZSW</t>
    </r>
  </si>
  <si>
    <r>
      <t xml:space="preserve">Розчин для клінкеру коричневий/цегляний, </t>
    </r>
    <r>
      <rPr>
        <b/>
        <sz val="10"/>
        <rFont val="Arial Cyr"/>
        <family val="0"/>
      </rPr>
      <t>Greinplast ZK</t>
    </r>
  </si>
  <si>
    <r>
      <t>»</t>
    </r>
    <r>
      <rPr>
        <sz val="10"/>
        <rFont val="Arial"/>
        <family val="2"/>
      </rPr>
      <t xml:space="preserve"> 1,2-1,4 - 1мм</t>
    </r>
  </si>
  <si>
    <r>
      <t>»</t>
    </r>
    <r>
      <rPr>
        <sz val="10"/>
        <rFont val="Arial"/>
        <family val="2"/>
      </rPr>
      <t xml:space="preserve"> 13 - 10мм</t>
    </r>
  </si>
  <si>
    <r>
      <t>»</t>
    </r>
    <r>
      <rPr>
        <sz val="10"/>
        <rFont val="Arial"/>
        <family val="2"/>
      </rPr>
      <t xml:space="preserve"> 18 - 10мм</t>
    </r>
  </si>
  <si>
    <r>
      <t>»</t>
    </r>
    <r>
      <rPr>
        <sz val="10"/>
        <rFont val="Arial"/>
        <family val="2"/>
      </rPr>
      <t xml:space="preserve"> 0,1-0,15</t>
    </r>
  </si>
  <si>
    <r>
      <t>»</t>
    </r>
    <r>
      <rPr>
        <sz val="10"/>
        <rFont val="Arial"/>
        <family val="2"/>
      </rPr>
      <t xml:space="preserve"> 0,2</t>
    </r>
  </si>
  <si>
    <r>
      <t>»</t>
    </r>
    <r>
      <rPr>
        <sz val="10"/>
        <rFont val="Arial"/>
        <family val="2"/>
      </rPr>
      <t xml:space="preserve"> 0,9 - 1мм</t>
    </r>
  </si>
  <si>
    <r>
      <t xml:space="preserve">Клей до приклеєння мінеральної вати, </t>
    </r>
    <r>
      <rPr>
        <b/>
        <sz val="10"/>
        <rFont val="Arial"/>
        <family val="2"/>
      </rPr>
      <t>Greinplast KW-P</t>
    </r>
  </si>
  <si>
    <r>
      <t xml:space="preserve">Клей до мінеральної вати універсальний, </t>
    </r>
    <r>
      <rPr>
        <b/>
        <sz val="10"/>
        <rFont val="Arial"/>
        <family val="2"/>
      </rPr>
      <t>Greinplast KW</t>
    </r>
  </si>
  <si>
    <r>
      <t>»</t>
    </r>
    <r>
      <rPr>
        <sz val="10"/>
        <rFont val="Arial"/>
        <family val="2"/>
      </rPr>
      <t xml:space="preserve"> 6</t>
    </r>
  </si>
  <si>
    <t>Назва</t>
  </si>
  <si>
    <t>Вигляд</t>
  </si>
  <si>
    <t>Ціна упаковки</t>
  </si>
  <si>
    <t>Ціна кв.м.</t>
  </si>
  <si>
    <t>Панель акрилова ОЕА-D</t>
  </si>
  <si>
    <t>Дошка</t>
  </si>
  <si>
    <t>200×15,5</t>
  </si>
  <si>
    <t>Упаковка    (шт)</t>
  </si>
  <si>
    <t>≈ 2,5 кг</t>
  </si>
  <si>
    <t>Фарба (лазур)</t>
  </si>
  <si>
    <t>Упаковка</t>
  </si>
  <si>
    <t>1 л</t>
  </si>
  <si>
    <t xml:space="preserve">Ціна за шт. </t>
  </si>
  <si>
    <t>Ціна уп.</t>
  </si>
  <si>
    <t>Ціна 1 кг/1 л</t>
  </si>
  <si>
    <t>Розхід на кв.м.</t>
  </si>
  <si>
    <t>** всі ціни подані в грн. з врахуванням ПДВ</t>
  </si>
  <si>
    <t>Площа (кв.м.)</t>
  </si>
  <si>
    <t>Розміри</t>
  </si>
  <si>
    <t>Калькуляція цін на кв.м. (панель+клей+підклад+фарба)</t>
  </si>
  <si>
    <t>*** ціни можуть змінюватись у звязку із зміною курсів Євро і Польського злотого, або змін умов розмитнення продукції</t>
  </si>
  <si>
    <r>
      <t>»</t>
    </r>
    <r>
      <rPr>
        <sz val="10"/>
        <rFont val="Arial"/>
        <family val="2"/>
      </rPr>
      <t xml:space="preserve"> 0,2-0,6</t>
    </r>
  </si>
  <si>
    <r>
      <t xml:space="preserve">Грунт-фарба для складнопоглинаючих основ, </t>
    </r>
    <r>
      <rPr>
        <b/>
        <sz val="10"/>
        <rFont val="Arial"/>
        <family val="2"/>
      </rPr>
      <t>Greinplast FG</t>
    </r>
  </si>
  <si>
    <t>* ціна розраховувалась по великих упаковках продукту</t>
  </si>
  <si>
    <t>*</t>
  </si>
  <si>
    <r>
      <t>»</t>
    </r>
    <r>
      <rPr>
        <sz val="10"/>
        <rFont val="Arial"/>
        <family val="2"/>
      </rPr>
      <t xml:space="preserve"> 0,2-0,6</t>
    </r>
  </si>
  <si>
    <t>4 кг</t>
  </si>
  <si>
    <r>
      <t xml:space="preserve">Фарба внутрішня преміум, </t>
    </r>
    <r>
      <rPr>
        <b/>
        <sz val="10"/>
        <rFont val="Arial"/>
        <family val="2"/>
      </rPr>
      <t>Greinplast FW-PR</t>
    </r>
    <r>
      <rPr>
        <sz val="10"/>
        <rFont val="Arial"/>
        <family val="2"/>
      </rPr>
      <t xml:space="preserve"> </t>
    </r>
  </si>
  <si>
    <t>Балка</t>
  </si>
  <si>
    <t>200×20</t>
  </si>
  <si>
    <t>Панель акрилова ОЕА-BC</t>
  </si>
  <si>
    <t>200×22</t>
  </si>
  <si>
    <t>Панель акрилова ОЕА-BW</t>
  </si>
  <si>
    <r>
      <t xml:space="preserve">Імпрегнат акриловий водний UV protect, </t>
    </r>
    <r>
      <rPr>
        <b/>
        <sz val="10"/>
        <rFont val="Arial Cyr"/>
        <family val="0"/>
      </rPr>
      <t>Greinplast HA-UV</t>
    </r>
  </si>
  <si>
    <t>2.5л</t>
  </si>
  <si>
    <r>
      <t xml:space="preserve">Клей до плитки внутрішній, </t>
    </r>
    <r>
      <rPr>
        <b/>
        <sz val="10"/>
        <rFont val="Arial"/>
        <family val="2"/>
      </rPr>
      <t>Greinplast PW</t>
    </r>
    <r>
      <rPr>
        <sz val="10"/>
        <rFont val="Arial"/>
        <family val="2"/>
      </rPr>
      <t xml:space="preserve"> </t>
    </r>
  </si>
  <si>
    <r>
      <t xml:space="preserve">Клей до плитки стандартний, </t>
    </r>
    <r>
      <rPr>
        <b/>
        <sz val="10"/>
        <rFont val="Arial"/>
        <family val="2"/>
      </rPr>
      <t>Greinplast P</t>
    </r>
    <r>
      <rPr>
        <sz val="10"/>
        <rFont val="Arial"/>
        <family val="2"/>
      </rPr>
      <t xml:space="preserve"> </t>
    </r>
  </si>
  <si>
    <r>
      <t xml:space="preserve">Клей до плитки гресовий (еластичний), </t>
    </r>
    <r>
      <rPr>
        <b/>
        <sz val="10"/>
        <rFont val="Arial"/>
        <family val="2"/>
      </rPr>
      <t>Greinplast PG</t>
    </r>
  </si>
  <si>
    <r>
      <t xml:space="preserve">Клей до плитки високоеластичний, </t>
    </r>
    <r>
      <rPr>
        <b/>
        <sz val="10"/>
        <rFont val="Arial"/>
        <family val="2"/>
      </rPr>
      <t>Greinplast PЕ</t>
    </r>
    <r>
      <rPr>
        <sz val="10"/>
        <rFont val="Arial"/>
        <family val="2"/>
      </rPr>
      <t xml:space="preserve"> </t>
    </r>
  </si>
  <si>
    <t>Ціна, грн     (з ПДВ)</t>
  </si>
  <si>
    <t>2 кг</t>
  </si>
  <si>
    <r>
      <t xml:space="preserve">Шпаклівка полімерна, </t>
    </r>
    <r>
      <rPr>
        <b/>
        <sz val="10"/>
        <rFont val="Arial"/>
        <family val="2"/>
      </rPr>
      <t xml:space="preserve">Greinplast SAS </t>
    </r>
    <r>
      <rPr>
        <sz val="10"/>
        <rFont val="Arial"/>
        <family val="2"/>
      </rPr>
      <t>(для швів г-к)</t>
    </r>
  </si>
  <si>
    <r>
      <t>»</t>
    </r>
    <r>
      <rPr>
        <sz val="10"/>
        <rFont val="Arial"/>
        <family val="2"/>
      </rPr>
      <t xml:space="preserve"> 1,5-1 мм</t>
    </r>
  </si>
  <si>
    <r>
      <t>»</t>
    </r>
    <r>
      <rPr>
        <sz val="10"/>
        <rFont val="Arial"/>
        <family val="2"/>
      </rPr>
      <t xml:space="preserve"> 2,0-1 мм</t>
    </r>
  </si>
  <si>
    <r>
      <t xml:space="preserve">Штукатурка мозаїкова уні та зовн., </t>
    </r>
    <r>
      <rPr>
        <b/>
        <sz val="10"/>
        <rFont val="Arial"/>
        <family val="2"/>
      </rPr>
      <t>Greinplast KGP, G, GM</t>
    </r>
  </si>
  <si>
    <t>В наяності є пінопласт Greinplast (15,25,35); кутники з сіткою 2.5, 3 м алюмій або пластик; мінеральна вата фасадна</t>
  </si>
  <si>
    <t>Rockwool, дюбеля Вкрент мет (всіх довжин) пластик і метал, стартові профіля 5,8,10 см; сітка армуюча (165, 160)</t>
  </si>
  <si>
    <t>7 кг</t>
  </si>
  <si>
    <r>
      <t xml:space="preserve">Рідка плівка ізоляційна внутрішня, </t>
    </r>
    <r>
      <rPr>
        <b/>
        <sz val="10"/>
        <rFont val="Arial Cyr"/>
        <family val="0"/>
      </rPr>
      <t>Greinplast IC</t>
    </r>
  </si>
  <si>
    <r>
      <t xml:space="preserve">Стрічка гідроізоляційна, </t>
    </r>
    <r>
      <rPr>
        <b/>
        <sz val="10"/>
        <rFont val="Arial Cyr"/>
        <family val="0"/>
      </rPr>
      <t>Greinplast IT</t>
    </r>
    <r>
      <rPr>
        <sz val="10"/>
        <rFont val="Arial Cyr"/>
        <family val="0"/>
      </rPr>
      <t xml:space="preserve"> </t>
    </r>
  </si>
  <si>
    <t>50 м</t>
  </si>
  <si>
    <t>10 м</t>
  </si>
  <si>
    <r>
      <t>»</t>
    </r>
    <r>
      <rPr>
        <sz val="10"/>
        <rFont val="Arial"/>
        <family val="2"/>
      </rPr>
      <t xml:space="preserve"> 1,5 кг</t>
    </r>
  </si>
  <si>
    <r>
      <t xml:space="preserve">Бітумна маса водорозчинна, </t>
    </r>
    <r>
      <rPr>
        <b/>
        <sz val="10"/>
        <rFont val="Arial Cyr"/>
        <family val="0"/>
      </rPr>
      <t>Greinplast IBD</t>
    </r>
  </si>
  <si>
    <r>
      <t xml:space="preserve">Бітумний препарат грунтуючий, </t>
    </r>
    <r>
      <rPr>
        <b/>
        <sz val="10"/>
        <rFont val="Arial Cyr"/>
        <family val="0"/>
      </rPr>
      <t>Greinplast IBG</t>
    </r>
  </si>
  <si>
    <t>3 кг</t>
  </si>
  <si>
    <r>
      <t>»</t>
    </r>
    <r>
      <rPr>
        <sz val="10"/>
        <rFont val="Arial"/>
        <family val="2"/>
      </rPr>
      <t xml:space="preserve"> 0,2-0,3 кг</t>
    </r>
  </si>
  <si>
    <t>-</t>
  </si>
  <si>
    <r>
      <t>»</t>
    </r>
    <r>
      <rPr>
        <sz val="10"/>
        <rFont val="Arial"/>
        <family val="2"/>
      </rPr>
      <t xml:space="preserve"> 0,8-1,2 кг</t>
    </r>
  </si>
  <si>
    <r>
      <t xml:space="preserve">Клеюча бітумна маса водорозчинна, </t>
    </r>
    <r>
      <rPr>
        <b/>
        <sz val="10"/>
        <rFont val="Arial Cyr"/>
        <family val="0"/>
      </rPr>
      <t>Greinplast IBS</t>
    </r>
  </si>
  <si>
    <r>
      <t xml:space="preserve">Клеюча бітумна маса на розчиннику, </t>
    </r>
    <r>
      <rPr>
        <b/>
        <sz val="10"/>
        <rFont val="Arial Cyr"/>
        <family val="0"/>
      </rPr>
      <t>Greinplast IBR</t>
    </r>
  </si>
  <si>
    <r>
      <t>»</t>
    </r>
    <r>
      <rPr>
        <sz val="10"/>
        <rFont val="Arial"/>
        <family val="2"/>
      </rPr>
      <t xml:space="preserve"> 0,8-2 кг</t>
    </r>
  </si>
  <si>
    <r>
      <t xml:space="preserve">Піна поліуританова універсальна, </t>
    </r>
    <r>
      <rPr>
        <b/>
        <sz val="10"/>
        <rFont val="Arial"/>
        <family val="2"/>
      </rPr>
      <t>Greinplast EPU</t>
    </r>
  </si>
  <si>
    <t>0,07-0,08</t>
  </si>
  <si>
    <t>2,5 л</t>
  </si>
  <si>
    <t>0,07-0,09</t>
  </si>
  <si>
    <t xml:space="preserve"> </t>
  </si>
  <si>
    <t>26 кг</t>
  </si>
  <si>
    <r>
      <t xml:space="preserve">Клей до плитки високоеластичний, </t>
    </r>
    <r>
      <rPr>
        <b/>
        <sz val="10"/>
        <rFont val="Arial"/>
        <family val="2"/>
      </rPr>
      <t>Greinplast P60LD</t>
    </r>
  </si>
  <si>
    <t>2,7 л</t>
  </si>
  <si>
    <t>0,12 л</t>
  </si>
  <si>
    <t>Панель акрилова ОЕА-KP</t>
  </si>
  <si>
    <t>Пісчанник</t>
  </si>
  <si>
    <t>Панель акрилова ОЕА-ВА</t>
  </si>
  <si>
    <t xml:space="preserve">Бетон </t>
  </si>
  <si>
    <t>98×40</t>
  </si>
  <si>
    <t>120×60</t>
  </si>
  <si>
    <t>до балки</t>
  </si>
  <si>
    <t>17,5×19,5</t>
  </si>
  <si>
    <t>Клей акриловий білий</t>
  </si>
  <si>
    <t>0,9 л</t>
  </si>
  <si>
    <t>Панель акрилова ОЕА-BW****</t>
  </si>
  <si>
    <t>Панель акрилова ОЕА-KP****</t>
  </si>
  <si>
    <t>Панель акрилова ОЕА-ВА****</t>
  </si>
  <si>
    <t>**** індивідуальне замовлення - час виконання може коректуватись</t>
  </si>
  <si>
    <r>
      <t xml:space="preserve">Розчин цементно-вапняний ручний, </t>
    </r>
    <r>
      <rPr>
        <b/>
        <sz val="10"/>
        <rFont val="Arial"/>
        <family val="2"/>
      </rPr>
      <t>Greinplast ZTR</t>
    </r>
  </si>
  <si>
    <r>
      <t xml:space="preserve">Розчин цементно-вапняний підклад (шприц), </t>
    </r>
    <r>
      <rPr>
        <b/>
        <sz val="10"/>
        <rFont val="Arial"/>
        <family val="2"/>
      </rPr>
      <t>Greinplast ZTP</t>
    </r>
  </si>
  <si>
    <r>
      <t xml:space="preserve">Штукатурка силіконова, група 1, </t>
    </r>
    <r>
      <rPr>
        <b/>
        <sz val="10"/>
        <rFont val="Arial"/>
        <family val="2"/>
      </rPr>
      <t xml:space="preserve">Greinplast TXK, TXB </t>
    </r>
  </si>
  <si>
    <r>
      <t xml:space="preserve">Штукатурка силіконова, група 2, </t>
    </r>
    <r>
      <rPr>
        <b/>
        <sz val="10"/>
        <rFont val="Arial"/>
        <family val="2"/>
      </rPr>
      <t>Greinplast TXK, TXB</t>
    </r>
    <r>
      <rPr>
        <sz val="10"/>
        <rFont val="Arial"/>
        <family val="2"/>
      </rPr>
      <t xml:space="preserve"> </t>
    </r>
  </si>
  <si>
    <r>
      <t xml:space="preserve">Штукатурка силіконова, група 3, </t>
    </r>
    <r>
      <rPr>
        <b/>
        <sz val="10"/>
        <rFont val="Arial"/>
        <family val="2"/>
      </rPr>
      <t>Greinplast TXK, TXB</t>
    </r>
    <r>
      <rPr>
        <sz val="10"/>
        <rFont val="Arial"/>
        <family val="2"/>
      </rPr>
      <t xml:space="preserve"> </t>
    </r>
  </si>
  <si>
    <r>
      <t xml:space="preserve">Штукатурка силіконова, група 4, </t>
    </r>
    <r>
      <rPr>
        <b/>
        <sz val="10"/>
        <rFont val="Arial"/>
        <family val="2"/>
      </rPr>
      <t>Greinplast TXK, TXB</t>
    </r>
    <r>
      <rPr>
        <sz val="10"/>
        <rFont val="Arial"/>
        <family val="2"/>
      </rPr>
      <t xml:space="preserve"> </t>
    </r>
  </si>
  <si>
    <r>
      <t xml:space="preserve">Штукатурка силіконова, база, </t>
    </r>
    <r>
      <rPr>
        <b/>
        <sz val="10"/>
        <rFont val="Arial"/>
        <family val="2"/>
      </rPr>
      <t>Greinplast TXK, TXB</t>
    </r>
    <r>
      <rPr>
        <sz val="10"/>
        <rFont val="Arial"/>
        <family val="2"/>
      </rPr>
      <t xml:space="preserve"> </t>
    </r>
  </si>
  <si>
    <r>
      <t>»</t>
    </r>
    <r>
      <rPr>
        <sz val="10"/>
        <rFont val="Arial"/>
        <family val="2"/>
      </rPr>
      <t xml:space="preserve"> 1,0-4,1</t>
    </r>
  </si>
  <si>
    <r>
      <t>»</t>
    </r>
    <r>
      <rPr>
        <sz val="10"/>
        <rFont val="Arial"/>
        <family val="2"/>
      </rPr>
      <t xml:space="preserve"> 1,0-4,1</t>
    </r>
  </si>
  <si>
    <r>
      <t xml:space="preserve">Шт-ка силікон баранек полісілекс гр.1, </t>
    </r>
    <r>
      <rPr>
        <b/>
        <sz val="10"/>
        <rFont val="Arial"/>
        <family val="2"/>
      </rPr>
      <t>Greinplast TPB</t>
    </r>
    <r>
      <rPr>
        <sz val="10"/>
        <rFont val="Arial"/>
        <family val="2"/>
      </rPr>
      <t xml:space="preserve"> Новинка!</t>
    </r>
  </si>
  <si>
    <r>
      <t xml:space="preserve">Шт-ка силікон баранек полісілекс гр.2, </t>
    </r>
    <r>
      <rPr>
        <b/>
        <sz val="10"/>
        <rFont val="Arial"/>
        <family val="2"/>
      </rPr>
      <t>Greinplast TPB</t>
    </r>
    <r>
      <rPr>
        <sz val="10"/>
        <rFont val="Arial"/>
        <family val="2"/>
      </rPr>
      <t xml:space="preserve"> Новинка!</t>
    </r>
  </si>
  <si>
    <r>
      <t xml:space="preserve">Шт-ка силікон баранек полісілекс гр.3, </t>
    </r>
    <r>
      <rPr>
        <b/>
        <sz val="10"/>
        <rFont val="Arial"/>
        <family val="2"/>
      </rPr>
      <t>Greinplast TPB</t>
    </r>
    <r>
      <rPr>
        <sz val="10"/>
        <rFont val="Arial"/>
        <family val="2"/>
      </rPr>
      <t xml:space="preserve"> Новинка!</t>
    </r>
  </si>
  <si>
    <r>
      <t xml:space="preserve">Шт-ка силікон баранек полісілекс гр.4, </t>
    </r>
    <r>
      <rPr>
        <b/>
        <sz val="10"/>
        <rFont val="Arial"/>
        <family val="2"/>
      </rPr>
      <t>Greinplast TPB</t>
    </r>
    <r>
      <rPr>
        <sz val="10"/>
        <rFont val="Arial"/>
        <family val="2"/>
      </rPr>
      <t xml:space="preserve"> Новинка!</t>
    </r>
  </si>
  <si>
    <r>
      <t xml:space="preserve">Шт-ка силікон баранек полісілекс база, </t>
    </r>
    <r>
      <rPr>
        <b/>
        <sz val="10"/>
        <rFont val="Arial"/>
        <family val="2"/>
      </rPr>
      <t>Greinplast TPB</t>
    </r>
    <r>
      <rPr>
        <sz val="10"/>
        <rFont val="Arial"/>
        <family val="2"/>
      </rPr>
      <t xml:space="preserve">Новинка! </t>
    </r>
  </si>
  <si>
    <r>
      <t xml:space="preserve">Фарба грунтуюча полісілекс, біла, відро </t>
    </r>
    <r>
      <rPr>
        <b/>
        <sz val="10"/>
        <rFont val="Arial"/>
        <family val="2"/>
      </rPr>
      <t>Greinplast РP</t>
    </r>
    <r>
      <rPr>
        <sz val="10"/>
        <rFont val="Arial"/>
        <family val="2"/>
      </rPr>
      <t>Новинка!</t>
    </r>
  </si>
  <si>
    <r>
      <t xml:space="preserve">Маса структурна силіконова, </t>
    </r>
    <r>
      <rPr>
        <b/>
        <sz val="10"/>
        <rFont val="Arial"/>
        <family val="2"/>
      </rPr>
      <t>Greinplast MSX</t>
    </r>
    <r>
      <rPr>
        <sz val="10"/>
        <rFont val="Arial"/>
        <family val="2"/>
      </rPr>
      <t xml:space="preserve"> Новинка!</t>
    </r>
  </si>
  <si>
    <r>
      <t>»</t>
    </r>
    <r>
      <rPr>
        <sz val="10"/>
        <rFont val="Arial"/>
        <family val="2"/>
      </rPr>
      <t xml:space="preserve"> 1,0-1,8</t>
    </r>
  </si>
  <si>
    <r>
      <t xml:space="preserve">Фарба наносиліконова, фасад, база, </t>
    </r>
    <r>
      <rPr>
        <b/>
        <sz val="10"/>
        <rFont val="Arial"/>
        <family val="2"/>
      </rPr>
      <t xml:space="preserve">Greinplast FNX </t>
    </r>
    <r>
      <rPr>
        <sz val="10"/>
        <rFont val="Arial"/>
        <family val="2"/>
      </rPr>
      <t>Новинка!</t>
    </r>
  </si>
  <si>
    <r>
      <t xml:space="preserve">Фарба наносиліконова, фасад, гр.1, </t>
    </r>
    <r>
      <rPr>
        <b/>
        <sz val="10"/>
        <rFont val="Arial"/>
        <family val="2"/>
      </rPr>
      <t xml:space="preserve">Greinplast FNX </t>
    </r>
    <r>
      <rPr>
        <sz val="10"/>
        <rFont val="Arial"/>
        <family val="2"/>
      </rPr>
      <t>Новинка!</t>
    </r>
  </si>
  <si>
    <r>
      <t xml:space="preserve">Фарба наносиліконова, фасад, гр.2, </t>
    </r>
    <r>
      <rPr>
        <b/>
        <sz val="10"/>
        <rFont val="Arial"/>
        <family val="2"/>
      </rPr>
      <t xml:space="preserve">Greinplast FNX </t>
    </r>
    <r>
      <rPr>
        <sz val="10"/>
        <rFont val="Arial"/>
        <family val="2"/>
      </rPr>
      <t>Новинка!</t>
    </r>
  </si>
  <si>
    <r>
      <t xml:space="preserve">Фарба наносиліконова, фасад, гр.3, </t>
    </r>
    <r>
      <rPr>
        <b/>
        <sz val="10"/>
        <rFont val="Arial"/>
        <family val="2"/>
      </rPr>
      <t xml:space="preserve">Greinplast FNX </t>
    </r>
    <r>
      <rPr>
        <sz val="10"/>
        <rFont val="Arial"/>
        <family val="2"/>
      </rPr>
      <t>Новинка!</t>
    </r>
  </si>
  <si>
    <r>
      <t xml:space="preserve">Фарба наносиліконова, фасад, гр.4, </t>
    </r>
    <r>
      <rPr>
        <b/>
        <sz val="10"/>
        <rFont val="Arial"/>
        <family val="2"/>
      </rPr>
      <t xml:space="preserve">Greinplast FNX </t>
    </r>
    <r>
      <rPr>
        <sz val="10"/>
        <rFont val="Arial"/>
        <family val="2"/>
      </rPr>
      <t>Новинка!</t>
    </r>
  </si>
  <si>
    <r>
      <t xml:space="preserve">Шт-ка силіконова наносілекс, база, </t>
    </r>
    <r>
      <rPr>
        <b/>
        <sz val="10"/>
        <rFont val="Arial"/>
        <family val="2"/>
      </rPr>
      <t>Greinplast TNB</t>
    </r>
    <r>
      <rPr>
        <sz val="10"/>
        <rFont val="Arial"/>
        <family val="2"/>
      </rPr>
      <t xml:space="preserve"> Новинка!</t>
    </r>
  </si>
  <si>
    <r>
      <t xml:space="preserve">Шт-ка силіконова наносілекс, гр.1, </t>
    </r>
    <r>
      <rPr>
        <b/>
        <sz val="10"/>
        <rFont val="Arial"/>
        <family val="2"/>
      </rPr>
      <t xml:space="preserve">Greinplast TNB </t>
    </r>
    <r>
      <rPr>
        <sz val="10"/>
        <rFont val="Arial"/>
        <family val="2"/>
      </rPr>
      <t>Новинка!</t>
    </r>
  </si>
  <si>
    <r>
      <t xml:space="preserve">Шт-ка силіконова наносілекс, гр.2, </t>
    </r>
    <r>
      <rPr>
        <b/>
        <sz val="10"/>
        <rFont val="Arial"/>
        <family val="2"/>
      </rPr>
      <t>Greinplast TNB</t>
    </r>
    <r>
      <rPr>
        <sz val="10"/>
        <rFont val="Arial"/>
        <family val="2"/>
      </rPr>
      <t xml:space="preserve"> Новинка!</t>
    </r>
  </si>
  <si>
    <r>
      <t xml:space="preserve">Шт-ка силіконова наносілекс, гр.3, </t>
    </r>
    <r>
      <rPr>
        <b/>
        <sz val="10"/>
        <rFont val="Arial"/>
        <family val="2"/>
      </rPr>
      <t>Greinplast TNB</t>
    </r>
    <r>
      <rPr>
        <sz val="10"/>
        <rFont val="Arial"/>
        <family val="2"/>
      </rPr>
      <t xml:space="preserve"> Новинка!</t>
    </r>
  </si>
  <si>
    <r>
      <t xml:space="preserve">Шт-ка силіконова наносілекс, гр.4, </t>
    </r>
    <r>
      <rPr>
        <b/>
        <sz val="10"/>
        <rFont val="Arial"/>
        <family val="2"/>
      </rPr>
      <t>Greinplast TNB</t>
    </r>
    <r>
      <rPr>
        <sz val="10"/>
        <rFont val="Arial"/>
        <family val="2"/>
      </rPr>
      <t xml:space="preserve"> Новинка!</t>
    </r>
  </si>
  <si>
    <r>
      <t xml:space="preserve">Імпрегнат гідрофобізуючий водний, </t>
    </r>
    <r>
      <rPr>
        <b/>
        <sz val="10"/>
        <rFont val="Arial Cyr"/>
        <family val="0"/>
      </rPr>
      <t>Greinplast HW</t>
    </r>
  </si>
  <si>
    <r>
      <t xml:space="preserve">Імпрегнат гідрофобізуючий для бруківки, </t>
    </r>
    <r>
      <rPr>
        <b/>
        <sz val="10"/>
        <rFont val="Arial Cyr"/>
        <family val="0"/>
      </rPr>
      <t>Greinplast HB</t>
    </r>
  </si>
  <si>
    <t>10 л</t>
  </si>
  <si>
    <r>
      <t>»</t>
    </r>
    <r>
      <rPr>
        <sz val="10"/>
        <rFont val="Arial"/>
        <family val="2"/>
      </rPr>
      <t xml:space="preserve"> 0,1-0,20</t>
    </r>
  </si>
  <si>
    <r>
      <t xml:space="preserve">Імпрегнат олеофобізуючий водний, </t>
    </r>
    <r>
      <rPr>
        <b/>
        <sz val="10"/>
        <rFont val="Arial Cyr"/>
        <family val="0"/>
      </rPr>
      <t>Greinplast HO</t>
    </r>
  </si>
  <si>
    <r>
      <t>»</t>
    </r>
    <r>
      <rPr>
        <sz val="10"/>
        <rFont val="Arial"/>
        <family val="2"/>
      </rPr>
      <t>2,5-3 кг(2мм)</t>
    </r>
  </si>
  <si>
    <r>
      <t xml:space="preserve">Гідроізоляція однокомпонентна, </t>
    </r>
    <r>
      <rPr>
        <b/>
        <sz val="10"/>
        <rFont val="Arial Cyr"/>
        <family val="0"/>
      </rPr>
      <t>Greinplast I1K</t>
    </r>
  </si>
  <si>
    <r>
      <t xml:space="preserve">Гідроізоляція двокомпонентна стандартна, </t>
    </r>
    <r>
      <rPr>
        <b/>
        <sz val="10"/>
        <rFont val="Arial Cyr"/>
        <family val="0"/>
      </rPr>
      <t>Greinplast I2S</t>
    </r>
  </si>
  <si>
    <r>
      <t xml:space="preserve">Гідроізоляція двокомпонентна високотискова, </t>
    </r>
    <r>
      <rPr>
        <b/>
        <sz val="10"/>
        <rFont val="Arial Cyr"/>
        <family val="0"/>
      </rPr>
      <t>Greinplast I2W</t>
    </r>
  </si>
  <si>
    <r>
      <t xml:space="preserve">Препарат для двокомпонентної ізоляції, </t>
    </r>
    <r>
      <rPr>
        <b/>
        <sz val="10"/>
        <rFont val="Arial Cyr"/>
        <family val="0"/>
      </rPr>
      <t>Greinplast UH</t>
    </r>
  </si>
  <si>
    <r>
      <t xml:space="preserve">» </t>
    </r>
    <r>
      <rPr>
        <sz val="10"/>
        <rFont val="Arial"/>
        <family val="2"/>
      </rPr>
      <t>0,075 кг</t>
    </r>
  </si>
  <si>
    <r>
      <t xml:space="preserve">» </t>
    </r>
    <r>
      <rPr>
        <sz val="10"/>
        <rFont val="Arial"/>
        <family val="2"/>
      </rPr>
      <t>1,5-4,5 кг</t>
    </r>
  </si>
  <si>
    <r>
      <t>» 1</t>
    </r>
    <r>
      <rPr>
        <sz val="10"/>
        <rFont val="Arial"/>
        <family val="2"/>
      </rPr>
      <t>,5-4,5 кг</t>
    </r>
  </si>
  <si>
    <r>
      <t xml:space="preserve">Грунт для водопоглинаючих основ, </t>
    </r>
    <r>
      <rPr>
        <b/>
        <sz val="10"/>
        <rFont val="Arial"/>
        <family val="2"/>
      </rPr>
      <t>Greinplast UG</t>
    </r>
  </si>
  <si>
    <t>Грунт силікатно-полімерний (концентрат), Greinplast U-KP</t>
  </si>
  <si>
    <t>Розхід, кг/кв.м.</t>
  </si>
  <si>
    <t>Гідроізоляція однокомпонентна, Greinplast I1K</t>
  </si>
  <si>
    <t>Ціна 1 кг.</t>
  </si>
  <si>
    <t>1,25 кг</t>
  </si>
  <si>
    <t>0,3 кг</t>
  </si>
  <si>
    <t>Грунт поліуритановий, Greinplast RGU-01</t>
  </si>
  <si>
    <t>Мармуровий камінь, Greinplast RK-M 2-4 мм</t>
  </si>
  <si>
    <r>
      <t xml:space="preserve">Система </t>
    </r>
    <r>
      <rPr>
        <b/>
        <sz val="11"/>
        <rFont val="Arial Cyr"/>
        <family val="0"/>
      </rPr>
      <t>GreinStone</t>
    </r>
    <r>
      <rPr>
        <sz val="11"/>
        <rFont val="Arial Cyr"/>
        <family val="0"/>
      </rPr>
      <t xml:space="preserve"> - призначена для декоративного оздоблення терас і балконів, а також вирішення проблем з гідроізоляцією і </t>
    </r>
  </si>
  <si>
    <t xml:space="preserve">влаштуванням поверхонь і підлог ззовні примішення (тераси, балкони, сходи тощо). Є водовідпірною та міцною декоративною </t>
  </si>
  <si>
    <t>системою на основі поліуритану. В асортименті 6 кольорів каменів для оздоблення поверхонь згідно каталогів Виробника.</t>
  </si>
  <si>
    <t>Загущувач для вертикальних поверхонь, Greinplast RTX</t>
  </si>
  <si>
    <t>0,125 кг</t>
  </si>
  <si>
    <t>Поліуритановий компонент, Greinplast RSU-01</t>
  </si>
  <si>
    <t>Кварцовий камінь, Greinplast RK-K 3-5 мм</t>
  </si>
  <si>
    <t>Кварцовий камінь, Greinplast RK-K 4-8 мм</t>
  </si>
  <si>
    <t>Додаткові матеріали для системи GreinStone</t>
  </si>
  <si>
    <t>Профіль простий DR-K20 кольоровий</t>
  </si>
  <si>
    <t>Кутник зовнішній DR-NZ 20</t>
  </si>
  <si>
    <t>Кутник внутрішній DR-NW 20</t>
  </si>
  <si>
    <t>З'єднувач DR-L20</t>
  </si>
  <si>
    <t>Ціна кв.м. RK-K 3-5 мм</t>
  </si>
  <si>
    <t>Ціна кв.м. RK-M 2-4 мм</t>
  </si>
  <si>
    <t>без дод.м.</t>
  </si>
  <si>
    <t>шт.</t>
  </si>
  <si>
    <t>Делатаційний шнур Greinplast DSD 6 мм 100 мп.</t>
  </si>
  <si>
    <t>Плівка ущільнююча ITU PL3PP 10 м.п.</t>
  </si>
  <si>
    <t>Плівка ущільнююча ITS butyl 5 м.п.</t>
  </si>
  <si>
    <t>м.п.</t>
  </si>
  <si>
    <t>Ущільнювач гібридний еластичний колір Greinplast EHE 290 мл</t>
  </si>
  <si>
    <t>Ущільнювач гібридний еластичний прозорий Greinplast EHE 290 мл</t>
  </si>
  <si>
    <t>Ціна, грн.</t>
  </si>
  <si>
    <t>Од.вим.</t>
  </si>
  <si>
    <r>
      <t xml:space="preserve">Фарба внутрішня латексна, колекція елегантно-класична, </t>
    </r>
    <r>
      <rPr>
        <b/>
        <sz val="10"/>
        <rFont val="Arial"/>
        <family val="2"/>
      </rPr>
      <t xml:space="preserve">Greinplast FW-K </t>
    </r>
    <r>
      <rPr>
        <sz val="10"/>
        <rFont val="Arial"/>
        <family val="2"/>
      </rPr>
      <t>(50 готових кольорів)</t>
    </r>
  </si>
  <si>
    <r>
      <t xml:space="preserve">Фарба керамічна внутрішня нано, колекція елегантно-сучасна, </t>
    </r>
    <r>
      <rPr>
        <b/>
        <sz val="10"/>
        <rFont val="Arial"/>
        <family val="2"/>
      </rPr>
      <t xml:space="preserve">Greinplast Ceramic </t>
    </r>
    <r>
      <rPr>
        <sz val="10"/>
        <rFont val="Arial"/>
        <family val="2"/>
      </rPr>
      <t>(50 готових кольорів)</t>
    </r>
  </si>
  <si>
    <t>05.01.2018 р.</t>
  </si>
  <si>
    <t>05.01.2017 р.</t>
  </si>
  <si>
    <t>м.Львів, вул.Городоцька, 302а (біля Епіцентру)</t>
  </si>
  <si>
    <t>тел. 032 290-22-69,  096 903-33-36</t>
  </si>
  <si>
    <t xml:space="preserve">  050 654-48-12,  067 269-76-29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</si>
</sst>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mmm/yyyy"/>
    <numFmt numFmtId="201" formatCode="0.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sz val="12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0" fillId="33" borderId="10" xfId="0" applyNumberForma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wrapText="1"/>
    </xf>
    <xf numFmtId="2" fontId="3" fillId="33" borderId="19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2" fontId="11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201" fontId="11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0" fillId="33" borderId="19" xfId="0" applyNumberForma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3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2" fontId="3" fillId="33" borderId="24" xfId="0" applyNumberFormat="1" applyFont="1" applyFill="1" applyBorder="1" applyAlignment="1">
      <alignment wrapText="1"/>
    </xf>
    <xf numFmtId="2" fontId="3" fillId="33" borderId="25" xfId="0" applyNumberFormat="1" applyFont="1" applyFill="1" applyBorder="1" applyAlignment="1">
      <alignment wrapText="1"/>
    </xf>
    <xf numFmtId="0" fontId="5" fillId="0" borderId="26" xfId="0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0" borderId="0" xfId="0" applyFont="1" applyAlignment="1">
      <alignment/>
    </xf>
    <xf numFmtId="0" fontId="11" fillId="33" borderId="0" xfId="0" applyFont="1" applyFill="1" applyAlignment="1">
      <alignment horizontal="center"/>
    </xf>
    <xf numFmtId="1" fontId="11" fillId="33" borderId="0" xfId="0" applyNumberFormat="1" applyFont="1" applyFill="1" applyAlignment="1">
      <alignment horizontal="right"/>
    </xf>
    <xf numFmtId="2" fontId="11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2" fontId="3" fillId="33" borderId="27" xfId="0" applyNumberFormat="1" applyFont="1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 wrapText="1"/>
    </xf>
    <xf numFmtId="2" fontId="3" fillId="33" borderId="30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2" fontId="3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2" fontId="3" fillId="33" borderId="31" xfId="0" applyNumberFormat="1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2" fontId="3" fillId="0" borderId="27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3057525</xdr:colOff>
      <xdr:row>0</xdr:row>
      <xdr:rowOff>85725</xdr:rowOff>
    </xdr:from>
    <xdr:to>
      <xdr:col>2</xdr:col>
      <xdr:colOff>352425</xdr:colOff>
      <xdr:row>4</xdr:row>
      <xdr:rowOff>114300</xdr:rowOff>
    </xdr:to>
    <xdr:pic>
      <xdr:nvPicPr>
        <xdr:cNvPr id="1" name="Рисунок 8" descr="Логотип мегабуд нови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85725"/>
          <a:ext cx="1504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2</xdr:row>
      <xdr:rowOff>0</xdr:rowOff>
    </xdr:from>
    <xdr:to>
      <xdr:col>6</xdr:col>
      <xdr:colOff>923925</xdr:colOff>
      <xdr:row>4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323850"/>
          <a:ext cx="2781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3276600</xdr:colOff>
      <xdr:row>63</xdr:row>
      <xdr:rowOff>66675</xdr:rowOff>
    </xdr:from>
    <xdr:to>
      <xdr:col>3</xdr:col>
      <xdr:colOff>9525</xdr:colOff>
      <xdr:row>67</xdr:row>
      <xdr:rowOff>95250</xdr:rowOff>
    </xdr:to>
    <xdr:pic>
      <xdr:nvPicPr>
        <xdr:cNvPr id="3" name="Рисунок 8" descr="Логотип мегабуд нови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0677525"/>
          <a:ext cx="1504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3200400</xdr:colOff>
      <xdr:row>124</xdr:row>
      <xdr:rowOff>114300</xdr:rowOff>
    </xdr:from>
    <xdr:to>
      <xdr:col>2</xdr:col>
      <xdr:colOff>495300</xdr:colOff>
      <xdr:row>128</xdr:row>
      <xdr:rowOff>142875</xdr:rowOff>
    </xdr:to>
    <xdr:pic>
      <xdr:nvPicPr>
        <xdr:cNvPr id="4" name="Рисунок 8" descr="Логотип мегабуд нови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1402675"/>
          <a:ext cx="1504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7</xdr:col>
      <xdr:colOff>142875</xdr:colOff>
      <xdr:row>67</xdr:row>
      <xdr:rowOff>47625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0934700"/>
          <a:ext cx="2781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7</xdr:col>
      <xdr:colOff>142875</xdr:colOff>
      <xdr:row>128</xdr:row>
      <xdr:rowOff>47625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1612225"/>
          <a:ext cx="2781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3295650</xdr:colOff>
      <xdr:row>0</xdr:row>
      <xdr:rowOff>28575</xdr:rowOff>
    </xdr:from>
    <xdr:to>
      <xdr:col>4</xdr:col>
      <xdr:colOff>9525</xdr:colOff>
      <xdr:row>4</xdr:row>
      <xdr:rowOff>57150</xdr:rowOff>
    </xdr:to>
    <xdr:pic>
      <xdr:nvPicPr>
        <xdr:cNvPr id="1" name="Рисунок 8" descr="Логотип мегабуд нови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8575"/>
          <a:ext cx="1438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9</xdr:col>
      <xdr:colOff>323850</xdr:colOff>
      <xdr:row>4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323850"/>
          <a:ext cx="2790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0</xdr:row>
      <xdr:rowOff>47625</xdr:rowOff>
    </xdr:from>
    <xdr:to>
      <xdr:col>8</xdr:col>
      <xdr:colOff>781050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7625"/>
          <a:ext cx="3000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2</xdr:row>
      <xdr:rowOff>9525</xdr:rowOff>
    </xdr:from>
    <xdr:to>
      <xdr:col>7</xdr:col>
      <xdr:colOff>790575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71475"/>
          <a:ext cx="3019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19050</xdr:rowOff>
    </xdr:from>
    <xdr:to>
      <xdr:col>4</xdr:col>
      <xdr:colOff>400050</xdr:colOff>
      <xdr:row>5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19075"/>
          <a:ext cx="6829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2"/>
  <sheetViews>
    <sheetView zoomScalePageLayoutView="0" workbookViewId="0" topLeftCell="A160">
      <selection activeCell="J125" sqref="J125"/>
    </sheetView>
  </sheetViews>
  <sheetFormatPr defaultColWidth="9.00390625" defaultRowHeight="12.75"/>
  <cols>
    <col min="1" max="1" width="3.75390625" style="0" customWidth="1"/>
    <col min="2" max="2" width="55.25390625" style="0" customWidth="1"/>
    <col min="3" max="3" width="7.375" style="0" customWidth="1"/>
    <col min="4" max="4" width="6.75390625" style="0" customWidth="1"/>
    <col min="5" max="6" width="7.25390625" style="0" customWidth="1"/>
    <col min="7" max="7" width="13.375" style="0" customWidth="1"/>
    <col min="9" max="9" width="8.875" style="0" customWidth="1"/>
    <col min="27" max="27" width="10.125" style="0" bestFit="1" customWidth="1"/>
  </cols>
  <sheetData>
    <row r="2" ht="12.75">
      <c r="B2" t="s">
        <v>283</v>
      </c>
    </row>
    <row r="3" ht="12.75">
      <c r="B3" t="s">
        <v>284</v>
      </c>
    </row>
    <row r="4" ht="12.75">
      <c r="B4" t="s">
        <v>285</v>
      </c>
    </row>
    <row r="6" spans="6:7" ht="16.5" thickBot="1">
      <c r="F6" s="98" t="s">
        <v>281</v>
      </c>
      <c r="G6" s="98"/>
    </row>
    <row r="7" spans="1:7" ht="16.5" customHeight="1">
      <c r="A7" s="106" t="s">
        <v>0</v>
      </c>
      <c r="B7" s="90" t="s">
        <v>1</v>
      </c>
      <c r="C7" s="90" t="s">
        <v>2</v>
      </c>
      <c r="D7" s="90"/>
      <c r="E7" s="90" t="s">
        <v>159</v>
      </c>
      <c r="F7" s="90"/>
      <c r="G7" s="101" t="s">
        <v>53</v>
      </c>
    </row>
    <row r="8" spans="1:7" ht="15.75" customHeight="1">
      <c r="A8" s="107"/>
      <c r="B8" s="91"/>
      <c r="C8" s="91"/>
      <c r="D8" s="91"/>
      <c r="E8" s="91"/>
      <c r="F8" s="91"/>
      <c r="G8" s="102"/>
    </row>
    <row r="9" spans="1:7" ht="12.75">
      <c r="A9" s="12">
        <v>1</v>
      </c>
      <c r="B9" s="1" t="s">
        <v>3</v>
      </c>
      <c r="C9" s="96" t="s">
        <v>4</v>
      </c>
      <c r="D9" s="96"/>
      <c r="E9" s="97">
        <v>200.98</v>
      </c>
      <c r="F9" s="97"/>
      <c r="G9" s="13" t="s">
        <v>5</v>
      </c>
    </row>
    <row r="10" spans="1:7" ht="12.75">
      <c r="A10" s="12">
        <v>2</v>
      </c>
      <c r="B10" s="1" t="s">
        <v>6</v>
      </c>
      <c r="C10" s="96" t="s">
        <v>4</v>
      </c>
      <c r="D10" s="96"/>
      <c r="E10" s="97">
        <v>315.78</v>
      </c>
      <c r="F10" s="97"/>
      <c r="G10" s="13" t="s">
        <v>7</v>
      </c>
    </row>
    <row r="11" spans="1:7" ht="12.75">
      <c r="A11" s="12">
        <v>3</v>
      </c>
      <c r="B11" s="1" t="s">
        <v>96</v>
      </c>
      <c r="C11" s="96" t="s">
        <v>97</v>
      </c>
      <c r="D11" s="96"/>
      <c r="E11" s="97">
        <v>308.04</v>
      </c>
      <c r="F11" s="97"/>
      <c r="G11" s="13" t="s">
        <v>98</v>
      </c>
    </row>
    <row r="12" spans="1:7" ht="12.75">
      <c r="A12" s="12">
        <v>4</v>
      </c>
      <c r="B12" s="1" t="s">
        <v>117</v>
      </c>
      <c r="C12" s="96" t="s">
        <v>4</v>
      </c>
      <c r="D12" s="96"/>
      <c r="E12" s="97">
        <v>360.48</v>
      </c>
      <c r="F12" s="97"/>
      <c r="G12" s="13" t="s">
        <v>119</v>
      </c>
    </row>
    <row r="13" spans="1:7" ht="12.75">
      <c r="A13" s="12">
        <v>5</v>
      </c>
      <c r="B13" s="1" t="s">
        <v>118</v>
      </c>
      <c r="C13" s="96" t="s">
        <v>4</v>
      </c>
      <c r="D13" s="96"/>
      <c r="E13" s="97">
        <v>394.68</v>
      </c>
      <c r="F13" s="97"/>
      <c r="G13" s="13" t="s">
        <v>5</v>
      </c>
    </row>
    <row r="14" spans="1:7" ht="12.75">
      <c r="A14" s="12">
        <v>6</v>
      </c>
      <c r="B14" s="1" t="s">
        <v>155</v>
      </c>
      <c r="C14" s="96" t="s">
        <v>4</v>
      </c>
      <c r="D14" s="96"/>
      <c r="E14" s="97">
        <v>129.78</v>
      </c>
      <c r="F14" s="97"/>
      <c r="G14" s="13" t="s">
        <v>8</v>
      </c>
    </row>
    <row r="15" spans="1:7" ht="12.75">
      <c r="A15" s="12">
        <v>7</v>
      </c>
      <c r="B15" s="1" t="s">
        <v>156</v>
      </c>
      <c r="C15" s="96" t="s">
        <v>4</v>
      </c>
      <c r="D15" s="96"/>
      <c r="E15" s="97">
        <v>168.42</v>
      </c>
      <c r="F15" s="97"/>
      <c r="G15" s="13" t="s">
        <v>9</v>
      </c>
    </row>
    <row r="16" spans="1:7" ht="12.75">
      <c r="A16" s="12">
        <v>8</v>
      </c>
      <c r="B16" s="1" t="s">
        <v>157</v>
      </c>
      <c r="C16" s="96" t="s">
        <v>4</v>
      </c>
      <c r="D16" s="96"/>
      <c r="E16" s="97">
        <v>339.18</v>
      </c>
      <c r="F16" s="97"/>
      <c r="G16" s="13" t="s">
        <v>8</v>
      </c>
    </row>
    <row r="17" spans="1:7" ht="12.75">
      <c r="A17" s="12">
        <v>9</v>
      </c>
      <c r="B17" s="1" t="s">
        <v>158</v>
      </c>
      <c r="C17" s="96" t="s">
        <v>4</v>
      </c>
      <c r="D17" s="96"/>
      <c r="E17" s="97">
        <v>460.92</v>
      </c>
      <c r="F17" s="97"/>
      <c r="G17" s="13" t="s">
        <v>8</v>
      </c>
    </row>
    <row r="18" spans="1:7" ht="12.75">
      <c r="A18" s="12">
        <v>10</v>
      </c>
      <c r="B18" s="1" t="s">
        <v>188</v>
      </c>
      <c r="C18" s="96" t="s">
        <v>187</v>
      </c>
      <c r="D18" s="96"/>
      <c r="E18" s="97">
        <v>508.8</v>
      </c>
      <c r="F18" s="97"/>
      <c r="G18" s="13" t="s">
        <v>8</v>
      </c>
    </row>
    <row r="19" spans="1:7" ht="12.75">
      <c r="A19" s="12">
        <v>11</v>
      </c>
      <c r="B19" s="1" t="s">
        <v>10</v>
      </c>
      <c r="C19" s="96" t="s">
        <v>11</v>
      </c>
      <c r="D19" s="96"/>
      <c r="E19" s="97">
        <v>213.66</v>
      </c>
      <c r="F19" s="97"/>
      <c r="G19" s="13" t="s">
        <v>12</v>
      </c>
    </row>
    <row r="20" spans="1:7" ht="24.75" customHeight="1">
      <c r="A20" s="12">
        <v>12</v>
      </c>
      <c r="B20" s="1" t="s">
        <v>61</v>
      </c>
      <c r="C20" s="108" t="s">
        <v>4</v>
      </c>
      <c r="D20" s="108"/>
      <c r="E20" s="97">
        <v>327.54</v>
      </c>
      <c r="F20" s="97"/>
      <c r="G20" s="14" t="s">
        <v>13</v>
      </c>
    </row>
    <row r="21" spans="1:7" ht="12.75">
      <c r="A21" s="12">
        <v>13</v>
      </c>
      <c r="B21" s="1" t="s">
        <v>14</v>
      </c>
      <c r="C21" s="96" t="s">
        <v>4</v>
      </c>
      <c r="D21" s="96"/>
      <c r="E21" s="97">
        <v>383.76</v>
      </c>
      <c r="F21" s="97"/>
      <c r="G21" s="13" t="s">
        <v>13</v>
      </c>
    </row>
    <row r="22" spans="1:7" ht="12.75">
      <c r="A22" s="12">
        <v>14</v>
      </c>
      <c r="B22" s="1" t="s">
        <v>15</v>
      </c>
      <c r="C22" s="96" t="s">
        <v>4</v>
      </c>
      <c r="D22" s="96"/>
      <c r="E22" s="97">
        <v>454.26</v>
      </c>
      <c r="F22" s="97"/>
      <c r="G22" s="13" t="s">
        <v>13</v>
      </c>
    </row>
    <row r="23" spans="1:7" ht="25.5" customHeight="1">
      <c r="A23" s="12">
        <v>15</v>
      </c>
      <c r="B23" s="1" t="s">
        <v>62</v>
      </c>
      <c r="C23" s="96" t="s">
        <v>4</v>
      </c>
      <c r="D23" s="96"/>
      <c r="E23" s="97">
        <v>432.6</v>
      </c>
      <c r="F23" s="97"/>
      <c r="G23" s="13" t="s">
        <v>12</v>
      </c>
    </row>
    <row r="24" spans="1:7" ht="12.75">
      <c r="A24" s="12">
        <v>16</v>
      </c>
      <c r="B24" s="1" t="s">
        <v>16</v>
      </c>
      <c r="C24" s="96" t="s">
        <v>4</v>
      </c>
      <c r="D24" s="96"/>
      <c r="E24" s="97">
        <v>570.72</v>
      </c>
      <c r="F24" s="97"/>
      <c r="G24" s="13" t="s">
        <v>12</v>
      </c>
    </row>
    <row r="25" spans="1:7" ht="12.75">
      <c r="A25" s="12">
        <v>17</v>
      </c>
      <c r="B25" s="1" t="s">
        <v>17</v>
      </c>
      <c r="C25" s="96" t="s">
        <v>4</v>
      </c>
      <c r="D25" s="96"/>
      <c r="E25" s="97">
        <v>570.72</v>
      </c>
      <c r="F25" s="97"/>
      <c r="G25" s="13" t="s">
        <v>12</v>
      </c>
    </row>
    <row r="26" spans="1:7" ht="12.75" customHeight="1">
      <c r="A26" s="12">
        <v>18</v>
      </c>
      <c r="B26" s="1" t="s">
        <v>18</v>
      </c>
      <c r="C26" s="3" t="s">
        <v>38</v>
      </c>
      <c r="D26" s="3" t="s">
        <v>64</v>
      </c>
      <c r="E26" s="58">
        <v>849.12</v>
      </c>
      <c r="F26" s="59">
        <v>498.24</v>
      </c>
      <c r="G26" s="13" t="s">
        <v>19</v>
      </c>
    </row>
    <row r="27" spans="1:7" ht="12.75" customHeight="1">
      <c r="A27" s="12">
        <v>19</v>
      </c>
      <c r="B27" s="1" t="s">
        <v>20</v>
      </c>
      <c r="C27" s="3" t="s">
        <v>38</v>
      </c>
      <c r="D27" s="3" t="s">
        <v>64</v>
      </c>
      <c r="E27" s="58">
        <v>849.12</v>
      </c>
      <c r="F27" s="59">
        <v>498.24</v>
      </c>
      <c r="G27" s="13" t="s">
        <v>19</v>
      </c>
    </row>
    <row r="28" spans="1:7" ht="12.75">
      <c r="A28" s="104">
        <v>20</v>
      </c>
      <c r="B28" s="103" t="s">
        <v>55</v>
      </c>
      <c r="C28" s="96" t="s">
        <v>21</v>
      </c>
      <c r="D28" s="96"/>
      <c r="E28" s="97">
        <v>664.68</v>
      </c>
      <c r="F28" s="97"/>
      <c r="G28" s="105" t="s">
        <v>22</v>
      </c>
    </row>
    <row r="29" spans="1:7" ht="12.75">
      <c r="A29" s="104"/>
      <c r="B29" s="103"/>
      <c r="C29" s="96" t="s">
        <v>23</v>
      </c>
      <c r="D29" s="96"/>
      <c r="E29" s="97">
        <v>339.18</v>
      </c>
      <c r="F29" s="97"/>
      <c r="G29" s="105"/>
    </row>
    <row r="30" spans="1:7" ht="12.75">
      <c r="A30" s="104"/>
      <c r="B30" s="103"/>
      <c r="C30" s="96" t="s">
        <v>24</v>
      </c>
      <c r="D30" s="96"/>
      <c r="E30" s="97">
        <v>77.04</v>
      </c>
      <c r="F30" s="97"/>
      <c r="G30" s="105"/>
    </row>
    <row r="31" spans="1:7" ht="12.75">
      <c r="A31" s="12">
        <v>21</v>
      </c>
      <c r="B31" s="1" t="s">
        <v>54</v>
      </c>
      <c r="C31" s="96" t="s">
        <v>4</v>
      </c>
      <c r="D31" s="96"/>
      <c r="E31" s="97">
        <v>1309.08</v>
      </c>
      <c r="F31" s="97"/>
      <c r="G31" s="13" t="s">
        <v>25</v>
      </c>
    </row>
    <row r="32" spans="1:7" ht="12.75">
      <c r="A32" s="12">
        <v>22</v>
      </c>
      <c r="B32" s="1" t="s">
        <v>26</v>
      </c>
      <c r="C32" s="96" t="s">
        <v>4</v>
      </c>
      <c r="D32" s="96"/>
      <c r="E32" s="97">
        <v>1373.7</v>
      </c>
      <c r="F32" s="97"/>
      <c r="G32" s="13" t="s">
        <v>25</v>
      </c>
    </row>
    <row r="33" spans="1:7" ht="12.75">
      <c r="A33" s="12">
        <v>23</v>
      </c>
      <c r="B33" s="1" t="s">
        <v>27</v>
      </c>
      <c r="C33" s="96" t="s">
        <v>4</v>
      </c>
      <c r="D33" s="96"/>
      <c r="E33" s="97">
        <v>1510.38</v>
      </c>
      <c r="F33" s="97"/>
      <c r="G33" s="13" t="s">
        <v>25</v>
      </c>
    </row>
    <row r="34" spans="1:7" ht="12.75">
      <c r="A34" s="12">
        <v>24</v>
      </c>
      <c r="B34" s="1" t="s">
        <v>28</v>
      </c>
      <c r="C34" s="96" t="s">
        <v>4</v>
      </c>
      <c r="D34" s="96"/>
      <c r="E34" s="97">
        <v>1859.76</v>
      </c>
      <c r="F34" s="97"/>
      <c r="G34" s="13" t="s">
        <v>25</v>
      </c>
    </row>
    <row r="35" spans="1:7" ht="12.75">
      <c r="A35" s="12">
        <v>25</v>
      </c>
      <c r="B35" s="1" t="s">
        <v>29</v>
      </c>
      <c r="C35" s="96" t="s">
        <v>4</v>
      </c>
      <c r="D35" s="96"/>
      <c r="E35" s="97">
        <v>2125.14</v>
      </c>
      <c r="F35" s="97"/>
      <c r="G35" s="13" t="s">
        <v>25</v>
      </c>
    </row>
    <row r="36" spans="1:7" ht="12.75">
      <c r="A36" s="12">
        <v>26</v>
      </c>
      <c r="B36" s="1" t="s">
        <v>56</v>
      </c>
      <c r="C36" s="96" t="s">
        <v>4</v>
      </c>
      <c r="D36" s="96"/>
      <c r="E36" s="97">
        <v>1531.52</v>
      </c>
      <c r="F36" s="97"/>
      <c r="G36" s="13" t="s">
        <v>25</v>
      </c>
    </row>
    <row r="37" spans="1:7" ht="12.75">
      <c r="A37" s="12">
        <v>27</v>
      </c>
      <c r="B37" s="1" t="s">
        <v>57</v>
      </c>
      <c r="C37" s="96" t="s">
        <v>4</v>
      </c>
      <c r="D37" s="96"/>
      <c r="E37" s="97">
        <v>1643.1</v>
      </c>
      <c r="F37" s="97"/>
      <c r="G37" s="13" t="s">
        <v>25</v>
      </c>
    </row>
    <row r="38" spans="1:7" ht="12.75">
      <c r="A38" s="12">
        <v>28</v>
      </c>
      <c r="B38" s="1" t="s">
        <v>58</v>
      </c>
      <c r="C38" s="96" t="s">
        <v>4</v>
      </c>
      <c r="D38" s="96"/>
      <c r="E38" s="97">
        <v>1832.4</v>
      </c>
      <c r="F38" s="97"/>
      <c r="G38" s="13" t="s">
        <v>25</v>
      </c>
    </row>
    <row r="39" spans="1:7" ht="12.75">
      <c r="A39" s="12">
        <v>29</v>
      </c>
      <c r="B39" s="1" t="s">
        <v>59</v>
      </c>
      <c r="C39" s="96" t="s">
        <v>4</v>
      </c>
      <c r="D39" s="96"/>
      <c r="E39" s="97">
        <v>2065.68</v>
      </c>
      <c r="F39" s="97"/>
      <c r="G39" s="13" t="s">
        <v>25</v>
      </c>
    </row>
    <row r="40" spans="1:7" ht="12.75">
      <c r="A40" s="12">
        <v>30</v>
      </c>
      <c r="B40" s="1" t="s">
        <v>60</v>
      </c>
      <c r="C40" s="96" t="s">
        <v>4</v>
      </c>
      <c r="D40" s="96"/>
      <c r="E40" s="97">
        <v>2441.1</v>
      </c>
      <c r="F40" s="97"/>
      <c r="G40" s="13" t="s">
        <v>25</v>
      </c>
    </row>
    <row r="41" spans="1:7" ht="14.25" customHeight="1">
      <c r="A41" s="12">
        <v>31</v>
      </c>
      <c r="B41" s="1" t="s">
        <v>99</v>
      </c>
      <c r="C41" s="96" t="s">
        <v>11</v>
      </c>
      <c r="D41" s="96"/>
      <c r="E41" s="97">
        <v>417.42</v>
      </c>
      <c r="F41" s="97"/>
      <c r="G41" s="13" t="s">
        <v>111</v>
      </c>
    </row>
    <row r="42" spans="1:7" ht="12.75" customHeight="1">
      <c r="A42" s="12">
        <v>32</v>
      </c>
      <c r="B42" s="1" t="s">
        <v>100</v>
      </c>
      <c r="C42" s="96" t="s">
        <v>4</v>
      </c>
      <c r="D42" s="96"/>
      <c r="E42" s="97">
        <v>417.42</v>
      </c>
      <c r="F42" s="97"/>
      <c r="G42" s="13" t="s">
        <v>112</v>
      </c>
    </row>
    <row r="43" spans="1:7" ht="12.75">
      <c r="A43" s="12">
        <v>33</v>
      </c>
      <c r="B43" s="1" t="s">
        <v>30</v>
      </c>
      <c r="C43" s="96" t="s">
        <v>11</v>
      </c>
      <c r="D43" s="96"/>
      <c r="E43" s="97">
        <v>269.58</v>
      </c>
      <c r="F43" s="97"/>
      <c r="G43" s="13" t="s">
        <v>31</v>
      </c>
    </row>
    <row r="44" spans="1:7" ht="13.5" customHeight="1">
      <c r="A44" s="12">
        <v>34</v>
      </c>
      <c r="B44" s="1" t="s">
        <v>32</v>
      </c>
      <c r="C44" s="3" t="s">
        <v>11</v>
      </c>
      <c r="D44" s="3" t="s">
        <v>23</v>
      </c>
      <c r="E44" s="58">
        <v>343.92</v>
      </c>
      <c r="F44" s="58">
        <v>48.18</v>
      </c>
      <c r="G44" s="13" t="s">
        <v>31</v>
      </c>
    </row>
    <row r="45" spans="1:7" ht="12.75" customHeight="1">
      <c r="A45" s="12">
        <v>35</v>
      </c>
      <c r="B45" s="1" t="s">
        <v>33</v>
      </c>
      <c r="C45" s="3" t="s">
        <v>11</v>
      </c>
      <c r="D45" s="3" t="s">
        <v>23</v>
      </c>
      <c r="E45" s="58">
        <v>336.84</v>
      </c>
      <c r="F45" s="58">
        <v>97.08</v>
      </c>
      <c r="G45" s="13" t="s">
        <v>31</v>
      </c>
    </row>
    <row r="46" spans="1:7" ht="12.75" customHeight="1">
      <c r="A46" s="12">
        <v>36</v>
      </c>
      <c r="B46" s="1" t="s">
        <v>34</v>
      </c>
      <c r="C46" s="3" t="s">
        <v>65</v>
      </c>
      <c r="D46" s="3" t="s">
        <v>66</v>
      </c>
      <c r="E46" s="58">
        <v>322.8</v>
      </c>
      <c r="F46" s="58">
        <v>173.04</v>
      </c>
      <c r="G46" s="13" t="s">
        <v>35</v>
      </c>
    </row>
    <row r="47" spans="1:7" ht="12.75">
      <c r="A47" s="12">
        <v>37</v>
      </c>
      <c r="B47" s="1" t="s">
        <v>164</v>
      </c>
      <c r="C47" s="2" t="s">
        <v>36</v>
      </c>
      <c r="D47" s="2" t="s">
        <v>38</v>
      </c>
      <c r="E47" s="88">
        <v>1871.8</v>
      </c>
      <c r="F47" s="88">
        <v>971.16</v>
      </c>
      <c r="G47" s="13" t="s">
        <v>37</v>
      </c>
    </row>
    <row r="48" spans="1:7" ht="12.75">
      <c r="A48" s="12">
        <v>38</v>
      </c>
      <c r="B48" s="1" t="s">
        <v>164</v>
      </c>
      <c r="C48" s="96" t="s">
        <v>23</v>
      </c>
      <c r="D48" s="96"/>
      <c r="E48" s="97">
        <v>350.88</v>
      </c>
      <c r="F48" s="97"/>
      <c r="G48" s="13" t="s">
        <v>37</v>
      </c>
    </row>
    <row r="49" spans="1:7" ht="12.75">
      <c r="A49" s="12">
        <v>39</v>
      </c>
      <c r="B49" s="1" t="s">
        <v>39</v>
      </c>
      <c r="C49" s="2" t="s">
        <v>21</v>
      </c>
      <c r="D49" s="2" t="s">
        <v>23</v>
      </c>
      <c r="E49" s="88">
        <v>512.34</v>
      </c>
      <c r="F49" s="88">
        <v>303.6</v>
      </c>
      <c r="G49" s="24" t="s">
        <v>40</v>
      </c>
    </row>
    <row r="50" spans="1:7" ht="12.75">
      <c r="A50" s="12">
        <v>40</v>
      </c>
      <c r="B50" s="1" t="s">
        <v>39</v>
      </c>
      <c r="C50" s="92" t="s">
        <v>24</v>
      </c>
      <c r="D50" s="93"/>
      <c r="E50" s="94">
        <v>67.08</v>
      </c>
      <c r="F50" s="95"/>
      <c r="G50" s="24" t="s">
        <v>40</v>
      </c>
    </row>
    <row r="51" spans="1:7" ht="13.5" customHeight="1">
      <c r="A51" s="12">
        <v>41</v>
      </c>
      <c r="B51" s="1" t="s">
        <v>41</v>
      </c>
      <c r="C51" s="2" t="s">
        <v>67</v>
      </c>
      <c r="D51" s="2" t="s">
        <v>63</v>
      </c>
      <c r="E51" s="88">
        <v>1691.28</v>
      </c>
      <c r="F51" s="88">
        <v>880.68</v>
      </c>
      <c r="G51" s="13" t="s">
        <v>42</v>
      </c>
    </row>
    <row r="52" spans="1:7" ht="12.75">
      <c r="A52" s="12">
        <v>42</v>
      </c>
      <c r="B52" s="1" t="s">
        <v>43</v>
      </c>
      <c r="C52" s="2" t="s">
        <v>67</v>
      </c>
      <c r="D52" s="2" t="s">
        <v>63</v>
      </c>
      <c r="E52" s="88">
        <v>1897.5</v>
      </c>
      <c r="F52" s="88">
        <v>919.26</v>
      </c>
      <c r="G52" s="13" t="s">
        <v>42</v>
      </c>
    </row>
    <row r="53" spans="1:7" ht="12.75">
      <c r="A53" s="12">
        <v>43</v>
      </c>
      <c r="B53" s="1" t="s">
        <v>44</v>
      </c>
      <c r="C53" s="2" t="s">
        <v>67</v>
      </c>
      <c r="D53" s="2" t="s">
        <v>63</v>
      </c>
      <c r="E53" s="88">
        <v>2049.24</v>
      </c>
      <c r="F53" s="88">
        <v>1066.68</v>
      </c>
      <c r="G53" s="13" t="s">
        <v>42</v>
      </c>
    </row>
    <row r="54" spans="1:7" ht="12.75">
      <c r="A54" s="12">
        <v>44</v>
      </c>
      <c r="B54" s="25" t="s">
        <v>45</v>
      </c>
      <c r="C54" s="2" t="s">
        <v>67</v>
      </c>
      <c r="D54" s="2" t="s">
        <v>63</v>
      </c>
      <c r="E54" s="88">
        <v>2729.88</v>
      </c>
      <c r="F54" s="88">
        <v>1406.34</v>
      </c>
      <c r="G54" s="13" t="s">
        <v>42</v>
      </c>
    </row>
    <row r="55" spans="1:7" ht="12.75">
      <c r="A55" s="12">
        <v>45</v>
      </c>
      <c r="B55" s="25" t="s">
        <v>46</v>
      </c>
      <c r="C55" s="2" t="s">
        <v>67</v>
      </c>
      <c r="D55" s="2" t="s">
        <v>63</v>
      </c>
      <c r="E55" s="88">
        <v>4084.38</v>
      </c>
      <c r="F55" s="88">
        <v>2082.36</v>
      </c>
      <c r="G55" s="13" t="s">
        <v>42</v>
      </c>
    </row>
    <row r="56" spans="1:7" ht="12.75">
      <c r="A56" s="12">
        <v>46</v>
      </c>
      <c r="B56" s="25" t="s">
        <v>47</v>
      </c>
      <c r="C56" s="2" t="s">
        <v>67</v>
      </c>
      <c r="D56" s="2" t="s">
        <v>63</v>
      </c>
      <c r="E56" s="88">
        <v>1332.42</v>
      </c>
      <c r="F56" s="88">
        <v>723.06</v>
      </c>
      <c r="G56" s="13" t="s">
        <v>42</v>
      </c>
    </row>
    <row r="57" spans="1:7" ht="12.75">
      <c r="A57" s="12">
        <v>47</v>
      </c>
      <c r="B57" s="1" t="s">
        <v>48</v>
      </c>
      <c r="C57" s="3" t="s">
        <v>67</v>
      </c>
      <c r="D57" s="2" t="s">
        <v>63</v>
      </c>
      <c r="E57" s="88">
        <v>1384.32</v>
      </c>
      <c r="F57" s="88">
        <v>748.38</v>
      </c>
      <c r="G57" s="13" t="s">
        <v>42</v>
      </c>
    </row>
    <row r="58" spans="1:7" ht="12.75">
      <c r="A58" s="12">
        <v>48</v>
      </c>
      <c r="B58" s="1" t="s">
        <v>50</v>
      </c>
      <c r="C58" s="3" t="s">
        <v>67</v>
      </c>
      <c r="D58" s="2" t="s">
        <v>68</v>
      </c>
      <c r="E58" s="88">
        <v>1597.56</v>
      </c>
      <c r="F58" s="88">
        <v>803.04</v>
      </c>
      <c r="G58" s="13" t="s">
        <v>42</v>
      </c>
    </row>
    <row r="59" spans="1:7" ht="13.5" customHeight="1">
      <c r="A59" s="12">
        <v>49</v>
      </c>
      <c r="B59" s="1" t="s">
        <v>51</v>
      </c>
      <c r="C59" s="3" t="s">
        <v>67</v>
      </c>
      <c r="D59" s="2" t="s">
        <v>49</v>
      </c>
      <c r="E59" s="88">
        <v>2170.26</v>
      </c>
      <c r="F59" s="88">
        <v>1141.08</v>
      </c>
      <c r="G59" s="13" t="s">
        <v>42</v>
      </c>
    </row>
    <row r="60" spans="1:7" ht="13.5" thickBot="1">
      <c r="A60" s="51">
        <v>50</v>
      </c>
      <c r="B60" s="15" t="s">
        <v>52</v>
      </c>
      <c r="C60" s="9" t="s">
        <v>67</v>
      </c>
      <c r="D60" s="16" t="s">
        <v>68</v>
      </c>
      <c r="E60" s="89">
        <v>3235.26</v>
      </c>
      <c r="F60" s="89">
        <v>1673.04</v>
      </c>
      <c r="G60" s="17" t="s">
        <v>42</v>
      </c>
    </row>
    <row r="61" ht="12.75">
      <c r="B61" s="6" t="s">
        <v>70</v>
      </c>
    </row>
    <row r="62" ht="12.75">
      <c r="B62" s="5" t="s">
        <v>69</v>
      </c>
    </row>
    <row r="63" ht="5.25" customHeight="1">
      <c r="B63" s="5"/>
    </row>
    <row r="64" ht="12.75">
      <c r="B64" s="7"/>
    </row>
    <row r="65" ht="12.75">
      <c r="B65" t="s">
        <v>283</v>
      </c>
    </row>
    <row r="66" ht="12.75">
      <c r="B66" t="s">
        <v>284</v>
      </c>
    </row>
    <row r="67" ht="12.75">
      <c r="B67" t="s">
        <v>285</v>
      </c>
    </row>
    <row r="70" spans="6:7" ht="16.5" thickBot="1">
      <c r="F70" s="98" t="s">
        <v>281</v>
      </c>
      <c r="G70" s="98"/>
    </row>
    <row r="71" spans="1:7" ht="12.75">
      <c r="A71" s="106" t="s">
        <v>0</v>
      </c>
      <c r="B71" s="90" t="s">
        <v>1</v>
      </c>
      <c r="C71" s="90" t="s">
        <v>2</v>
      </c>
      <c r="D71" s="90"/>
      <c r="E71" s="90" t="s">
        <v>159</v>
      </c>
      <c r="F71" s="90"/>
      <c r="G71" s="101" t="s">
        <v>53</v>
      </c>
    </row>
    <row r="72" spans="1:7" ht="20.25" customHeight="1">
      <c r="A72" s="107"/>
      <c r="B72" s="91"/>
      <c r="C72" s="91"/>
      <c r="D72" s="91"/>
      <c r="E72" s="91"/>
      <c r="F72" s="91"/>
      <c r="G72" s="102"/>
    </row>
    <row r="73" spans="1:7" ht="12.75">
      <c r="A73" s="21">
        <v>1</v>
      </c>
      <c r="B73" s="22" t="s">
        <v>71</v>
      </c>
      <c r="C73" s="2" t="s">
        <v>38</v>
      </c>
      <c r="D73" s="2" t="s">
        <v>64</v>
      </c>
      <c r="E73" s="61">
        <v>1232.24</v>
      </c>
      <c r="F73" s="61">
        <v>701.82</v>
      </c>
      <c r="G73" s="18" t="s">
        <v>19</v>
      </c>
    </row>
    <row r="74" spans="1:7" ht="12.75">
      <c r="A74" s="21">
        <v>2</v>
      </c>
      <c r="B74" s="22" t="s">
        <v>219</v>
      </c>
      <c r="C74" s="2" t="s">
        <v>38</v>
      </c>
      <c r="D74" s="2" t="s">
        <v>64</v>
      </c>
      <c r="E74" s="61">
        <v>1059.72</v>
      </c>
      <c r="F74" s="61">
        <v>596.88</v>
      </c>
      <c r="G74" s="18" t="s">
        <v>19</v>
      </c>
    </row>
    <row r="75" spans="1:7" ht="12.75">
      <c r="A75" s="21">
        <v>3</v>
      </c>
      <c r="B75" s="22" t="s">
        <v>218</v>
      </c>
      <c r="C75" s="96" t="s">
        <v>4</v>
      </c>
      <c r="D75" s="96"/>
      <c r="E75" s="97">
        <v>1533.42</v>
      </c>
      <c r="F75" s="97"/>
      <c r="G75" s="18" t="s">
        <v>212</v>
      </c>
    </row>
    <row r="76" spans="1:7" ht="12.75">
      <c r="A76" s="21">
        <v>4</v>
      </c>
      <c r="B76" s="22" t="s">
        <v>214</v>
      </c>
      <c r="C76" s="96" t="s">
        <v>4</v>
      </c>
      <c r="D76" s="96"/>
      <c r="E76" s="97">
        <v>1624.68</v>
      </c>
      <c r="F76" s="97"/>
      <c r="G76" s="18" t="s">
        <v>212</v>
      </c>
    </row>
    <row r="77" spans="1:7" ht="12.75">
      <c r="A77" s="21">
        <v>5</v>
      </c>
      <c r="B77" s="22" t="s">
        <v>215</v>
      </c>
      <c r="C77" s="96" t="s">
        <v>4</v>
      </c>
      <c r="D77" s="96"/>
      <c r="E77" s="97">
        <v>1856.22</v>
      </c>
      <c r="F77" s="97"/>
      <c r="G77" s="18" t="s">
        <v>213</v>
      </c>
    </row>
    <row r="78" spans="1:7" ht="12.75">
      <c r="A78" s="21">
        <v>6</v>
      </c>
      <c r="B78" s="22" t="s">
        <v>216</v>
      </c>
      <c r="C78" s="96" t="s">
        <v>4</v>
      </c>
      <c r="D78" s="96"/>
      <c r="E78" s="97">
        <v>2133.48</v>
      </c>
      <c r="F78" s="97"/>
      <c r="G78" s="18" t="s">
        <v>213</v>
      </c>
    </row>
    <row r="79" spans="1:7" ht="12.75">
      <c r="A79" s="21">
        <v>7</v>
      </c>
      <c r="B79" s="22" t="s">
        <v>217</v>
      </c>
      <c r="C79" s="96" t="s">
        <v>4</v>
      </c>
      <c r="D79" s="96"/>
      <c r="E79" s="97">
        <v>2575.56</v>
      </c>
      <c r="F79" s="97"/>
      <c r="G79" s="18" t="s">
        <v>213</v>
      </c>
    </row>
    <row r="80" spans="1:7" ht="12.75">
      <c r="A80" s="21">
        <v>8</v>
      </c>
      <c r="B80" s="23" t="s">
        <v>211</v>
      </c>
      <c r="C80" s="96" t="s">
        <v>4</v>
      </c>
      <c r="D80" s="96"/>
      <c r="E80" s="97">
        <v>1884</v>
      </c>
      <c r="F80" s="97"/>
      <c r="G80" s="18" t="s">
        <v>25</v>
      </c>
    </row>
    <row r="81" spans="1:7" ht="12.75">
      <c r="A81" s="21">
        <v>9</v>
      </c>
      <c r="B81" s="23" t="s">
        <v>207</v>
      </c>
      <c r="C81" s="96" t="s">
        <v>4</v>
      </c>
      <c r="D81" s="96"/>
      <c r="E81" s="97">
        <v>1969.2</v>
      </c>
      <c r="F81" s="97"/>
      <c r="G81" s="18" t="s">
        <v>25</v>
      </c>
    </row>
    <row r="82" spans="1:7" ht="12.75">
      <c r="A82" s="21">
        <v>10</v>
      </c>
      <c r="B82" s="23" t="s">
        <v>208</v>
      </c>
      <c r="C82" s="96" t="s">
        <v>4</v>
      </c>
      <c r="D82" s="96"/>
      <c r="E82" s="97">
        <v>2192.34</v>
      </c>
      <c r="F82" s="97"/>
      <c r="G82" s="18" t="s">
        <v>25</v>
      </c>
    </row>
    <row r="83" spans="1:7" ht="12.75">
      <c r="A83" s="21">
        <v>11</v>
      </c>
      <c r="B83" s="23" t="s">
        <v>209</v>
      </c>
      <c r="C83" s="96" t="s">
        <v>4</v>
      </c>
      <c r="D83" s="96"/>
      <c r="E83" s="97">
        <v>2469.36</v>
      </c>
      <c r="F83" s="97"/>
      <c r="G83" s="18" t="s">
        <v>25</v>
      </c>
    </row>
    <row r="84" spans="1:11" ht="12.75">
      <c r="A84" s="21">
        <v>12</v>
      </c>
      <c r="B84" s="23" t="s">
        <v>210</v>
      </c>
      <c r="C84" s="96" t="s">
        <v>4</v>
      </c>
      <c r="D84" s="96"/>
      <c r="E84" s="97">
        <v>2917.02</v>
      </c>
      <c r="F84" s="97"/>
      <c r="G84" s="18" t="s">
        <v>25</v>
      </c>
      <c r="K84" t="s">
        <v>186</v>
      </c>
    </row>
    <row r="85" spans="1:7" ht="12.75">
      <c r="A85" s="21">
        <v>13</v>
      </c>
      <c r="B85" s="23" t="s">
        <v>227</v>
      </c>
      <c r="C85" s="96" t="s">
        <v>4</v>
      </c>
      <c r="D85" s="96"/>
      <c r="E85" s="97">
        <v>2168.52</v>
      </c>
      <c r="F85" s="97"/>
      <c r="G85" s="18" t="s">
        <v>212</v>
      </c>
    </row>
    <row r="86" spans="1:7" ht="12.75">
      <c r="A86" s="21">
        <v>14</v>
      </c>
      <c r="B86" s="23" t="s">
        <v>228</v>
      </c>
      <c r="C86" s="96" t="s">
        <v>4</v>
      </c>
      <c r="D86" s="96"/>
      <c r="E86" s="97">
        <v>2277.36</v>
      </c>
      <c r="F86" s="97"/>
      <c r="G86" s="18" t="s">
        <v>212</v>
      </c>
    </row>
    <row r="87" spans="1:7" ht="12.75">
      <c r="A87" s="21">
        <v>15</v>
      </c>
      <c r="B87" s="23" t="s">
        <v>229</v>
      </c>
      <c r="C87" s="96" t="s">
        <v>4</v>
      </c>
      <c r="D87" s="96"/>
      <c r="E87" s="97">
        <v>2540.46</v>
      </c>
      <c r="F87" s="97"/>
      <c r="G87" s="18" t="s">
        <v>213</v>
      </c>
    </row>
    <row r="88" spans="1:7" ht="12.75">
      <c r="A88" s="21">
        <v>16</v>
      </c>
      <c r="B88" s="23" t="s">
        <v>230</v>
      </c>
      <c r="C88" s="96" t="s">
        <v>4</v>
      </c>
      <c r="D88" s="96"/>
      <c r="E88" s="97">
        <v>2772.06</v>
      </c>
      <c r="F88" s="97"/>
      <c r="G88" s="18" t="s">
        <v>213</v>
      </c>
    </row>
    <row r="89" spans="1:7" ht="12.75">
      <c r="A89" s="21">
        <v>17</v>
      </c>
      <c r="B89" s="23" t="s">
        <v>231</v>
      </c>
      <c r="C89" s="96" t="s">
        <v>4</v>
      </c>
      <c r="D89" s="96"/>
      <c r="E89" s="97">
        <v>3382.56</v>
      </c>
      <c r="F89" s="97"/>
      <c r="G89" s="18" t="s">
        <v>213</v>
      </c>
    </row>
    <row r="90" spans="1:7" ht="12.75">
      <c r="A90" s="21">
        <v>24</v>
      </c>
      <c r="B90" s="23" t="s">
        <v>220</v>
      </c>
      <c r="C90" s="96" t="s">
        <v>4</v>
      </c>
      <c r="D90" s="96"/>
      <c r="E90" s="97">
        <v>1831.62</v>
      </c>
      <c r="F90" s="97"/>
      <c r="G90" s="18" t="s">
        <v>221</v>
      </c>
    </row>
    <row r="91" spans="1:7" ht="12.75">
      <c r="A91" s="21">
        <v>18</v>
      </c>
      <c r="B91" s="23" t="s">
        <v>72</v>
      </c>
      <c r="C91" s="2" t="s">
        <v>21</v>
      </c>
      <c r="D91" s="2" t="s">
        <v>23</v>
      </c>
      <c r="E91" s="60">
        <v>994.26</v>
      </c>
      <c r="F91" s="65">
        <v>534.9</v>
      </c>
      <c r="G91" s="19" t="s">
        <v>40</v>
      </c>
    </row>
    <row r="92" spans="1:7" ht="12.75">
      <c r="A92" s="21">
        <v>19</v>
      </c>
      <c r="B92" s="23" t="s">
        <v>73</v>
      </c>
      <c r="C92" s="2" t="s">
        <v>67</v>
      </c>
      <c r="D92" s="2" t="s">
        <v>63</v>
      </c>
      <c r="E92" s="60">
        <v>2269.14</v>
      </c>
      <c r="F92" s="60">
        <v>1193.4</v>
      </c>
      <c r="G92" s="18" t="s">
        <v>42</v>
      </c>
    </row>
    <row r="93" spans="1:7" ht="12.75">
      <c r="A93" s="21">
        <v>20</v>
      </c>
      <c r="B93" s="23" t="s">
        <v>74</v>
      </c>
      <c r="C93" s="2" t="s">
        <v>67</v>
      </c>
      <c r="D93" s="2" t="s">
        <v>63</v>
      </c>
      <c r="E93" s="60">
        <v>2435.88</v>
      </c>
      <c r="F93" s="59">
        <v>1275.34</v>
      </c>
      <c r="G93" s="18" t="s">
        <v>42</v>
      </c>
    </row>
    <row r="94" spans="1:7" ht="12.75">
      <c r="A94" s="21">
        <v>21</v>
      </c>
      <c r="B94" s="23" t="s">
        <v>75</v>
      </c>
      <c r="C94" s="2" t="s">
        <v>67</v>
      </c>
      <c r="D94" s="2" t="s">
        <v>63</v>
      </c>
      <c r="E94" s="60">
        <v>2735.4</v>
      </c>
      <c r="F94" s="59">
        <v>1511.22</v>
      </c>
      <c r="G94" s="18" t="s">
        <v>42</v>
      </c>
    </row>
    <row r="95" spans="1:7" ht="12.75">
      <c r="A95" s="21">
        <v>22</v>
      </c>
      <c r="B95" s="23" t="s">
        <v>76</v>
      </c>
      <c r="C95" s="2" t="s">
        <v>67</v>
      </c>
      <c r="D95" s="2" t="s">
        <v>63</v>
      </c>
      <c r="E95" s="60">
        <v>3521.88</v>
      </c>
      <c r="F95" s="59">
        <v>1819.68</v>
      </c>
      <c r="G95" s="18" t="s">
        <v>42</v>
      </c>
    </row>
    <row r="96" spans="1:7" ht="12.75">
      <c r="A96" s="21">
        <v>23</v>
      </c>
      <c r="B96" s="23" t="s">
        <v>77</v>
      </c>
      <c r="C96" s="2" t="s">
        <v>67</v>
      </c>
      <c r="D96" s="2" t="s">
        <v>63</v>
      </c>
      <c r="E96" s="60">
        <v>5093.28</v>
      </c>
      <c r="F96" s="62">
        <v>2605.44</v>
      </c>
      <c r="G96" s="18" t="s">
        <v>42</v>
      </c>
    </row>
    <row r="97" spans="1:7" ht="12.75" customHeight="1">
      <c r="A97" s="21">
        <v>19</v>
      </c>
      <c r="B97" s="23" t="s">
        <v>222</v>
      </c>
      <c r="C97" s="2" t="s">
        <v>67</v>
      </c>
      <c r="D97" s="2" t="s">
        <v>63</v>
      </c>
      <c r="E97" s="70">
        <v>3010.62</v>
      </c>
      <c r="F97" s="70">
        <v>1642.14</v>
      </c>
      <c r="G97" s="18" t="s">
        <v>42</v>
      </c>
    </row>
    <row r="98" spans="1:7" ht="25.5">
      <c r="A98" s="21">
        <v>20</v>
      </c>
      <c r="B98" s="23" t="s">
        <v>223</v>
      </c>
      <c r="C98" s="2" t="s">
        <v>67</v>
      </c>
      <c r="D98" s="2" t="s">
        <v>63</v>
      </c>
      <c r="E98" s="70">
        <v>3080.88</v>
      </c>
      <c r="F98" s="59">
        <v>1656.18</v>
      </c>
      <c r="G98" s="18" t="s">
        <v>42</v>
      </c>
    </row>
    <row r="99" spans="1:7" ht="25.5">
      <c r="A99" s="21">
        <v>21</v>
      </c>
      <c r="B99" s="23" t="s">
        <v>224</v>
      </c>
      <c r="C99" s="2" t="s">
        <v>67</v>
      </c>
      <c r="D99" s="2" t="s">
        <v>63</v>
      </c>
      <c r="E99" s="70">
        <v>3403.68</v>
      </c>
      <c r="F99" s="59">
        <v>1810.62</v>
      </c>
      <c r="G99" s="18" t="s">
        <v>42</v>
      </c>
    </row>
    <row r="100" spans="1:7" ht="25.5">
      <c r="A100" s="21">
        <v>22</v>
      </c>
      <c r="B100" s="23" t="s">
        <v>225</v>
      </c>
      <c r="C100" s="2" t="s">
        <v>67</v>
      </c>
      <c r="D100" s="2" t="s">
        <v>63</v>
      </c>
      <c r="E100" s="70">
        <v>4098.48</v>
      </c>
      <c r="F100" s="59">
        <v>2175.54</v>
      </c>
      <c r="G100" s="18" t="s">
        <v>42</v>
      </c>
    </row>
    <row r="101" spans="1:7" ht="25.5">
      <c r="A101" s="21">
        <v>23</v>
      </c>
      <c r="B101" s="23" t="s">
        <v>226</v>
      </c>
      <c r="C101" s="2" t="s">
        <v>67</v>
      </c>
      <c r="D101" s="2" t="s">
        <v>63</v>
      </c>
      <c r="E101" s="70">
        <v>5590.98</v>
      </c>
      <c r="F101" s="62">
        <v>2982.6</v>
      </c>
      <c r="G101" s="18" t="s">
        <v>42</v>
      </c>
    </row>
    <row r="102" spans="1:7" ht="12.75">
      <c r="A102" s="21">
        <v>24</v>
      </c>
      <c r="B102" s="23" t="s">
        <v>142</v>
      </c>
      <c r="C102" s="2" t="s">
        <v>11</v>
      </c>
      <c r="D102" s="2" t="s">
        <v>21</v>
      </c>
      <c r="E102" s="60">
        <v>1014.06</v>
      </c>
      <c r="F102" s="59">
        <v>557.34</v>
      </c>
      <c r="G102" s="18" t="s">
        <v>141</v>
      </c>
    </row>
    <row r="103" spans="1:7" ht="12.75">
      <c r="A103" s="21">
        <v>25</v>
      </c>
      <c r="B103" s="23" t="s">
        <v>142</v>
      </c>
      <c r="C103" s="92" t="s">
        <v>146</v>
      </c>
      <c r="D103" s="93"/>
      <c r="E103" s="94">
        <v>253.5</v>
      </c>
      <c r="F103" s="113"/>
      <c r="G103" s="18" t="s">
        <v>145</v>
      </c>
    </row>
    <row r="104" spans="1:7" ht="12.75">
      <c r="A104" s="21">
        <v>26</v>
      </c>
      <c r="B104" s="23" t="s">
        <v>245</v>
      </c>
      <c r="C104" s="2" t="s">
        <v>21</v>
      </c>
      <c r="D104" s="81" t="s">
        <v>23</v>
      </c>
      <c r="E104" s="80">
        <v>652.68</v>
      </c>
      <c r="F104" s="72">
        <v>385.92</v>
      </c>
      <c r="G104" s="18" t="s">
        <v>22</v>
      </c>
    </row>
    <row r="105" spans="1:7" ht="12.75">
      <c r="A105" s="21">
        <v>27</v>
      </c>
      <c r="B105" s="23" t="s">
        <v>161</v>
      </c>
      <c r="C105" s="2" t="s">
        <v>66</v>
      </c>
      <c r="D105" s="53" t="s">
        <v>160</v>
      </c>
      <c r="E105" s="60">
        <v>341.58</v>
      </c>
      <c r="F105" s="72">
        <v>144.18</v>
      </c>
      <c r="G105" s="18" t="s">
        <v>162</v>
      </c>
    </row>
    <row r="106" spans="1:7" ht="12.75">
      <c r="A106" s="21">
        <v>28</v>
      </c>
      <c r="B106" s="23" t="s">
        <v>206</v>
      </c>
      <c r="C106" s="92" t="s">
        <v>4</v>
      </c>
      <c r="D106" s="116"/>
      <c r="E106" s="94">
        <v>149.76</v>
      </c>
      <c r="F106" s="117"/>
      <c r="G106" s="18" t="s">
        <v>163</v>
      </c>
    </row>
    <row r="107" spans="1:7" ht="12.75">
      <c r="A107" s="21">
        <v>29</v>
      </c>
      <c r="B107" s="23" t="s">
        <v>205</v>
      </c>
      <c r="C107" s="92" t="s">
        <v>4</v>
      </c>
      <c r="D107" s="116"/>
      <c r="E107" s="94">
        <v>121.08</v>
      </c>
      <c r="F107" s="117"/>
      <c r="G107" s="18" t="s">
        <v>163</v>
      </c>
    </row>
    <row r="108" spans="1:7" ht="12.75">
      <c r="A108" s="21">
        <v>30</v>
      </c>
      <c r="B108" s="23" t="s">
        <v>182</v>
      </c>
      <c r="C108" s="92" t="s">
        <v>97</v>
      </c>
      <c r="D108" s="93"/>
      <c r="E108" s="94">
        <v>196.02</v>
      </c>
      <c r="F108" s="95"/>
      <c r="G108" s="18"/>
    </row>
    <row r="109" spans="1:7" ht="12.75">
      <c r="A109" s="21">
        <v>31</v>
      </c>
      <c r="B109" s="30" t="s">
        <v>101</v>
      </c>
      <c r="C109" s="99" t="s">
        <v>4</v>
      </c>
      <c r="D109" s="100"/>
      <c r="E109" s="97">
        <v>226.32</v>
      </c>
      <c r="F109" s="97"/>
      <c r="G109" s="13" t="s">
        <v>113</v>
      </c>
    </row>
    <row r="110" spans="1:7" ht="12.75">
      <c r="A110" s="21">
        <v>32</v>
      </c>
      <c r="B110" s="30" t="s">
        <v>102</v>
      </c>
      <c r="C110" s="99" t="s">
        <v>4</v>
      </c>
      <c r="D110" s="100"/>
      <c r="E110" s="97">
        <v>347.4</v>
      </c>
      <c r="F110" s="97"/>
      <c r="G110" s="13" t="s">
        <v>113</v>
      </c>
    </row>
    <row r="111" spans="1:7" ht="12.75">
      <c r="A111" s="21">
        <v>33</v>
      </c>
      <c r="B111" s="30" t="s">
        <v>103</v>
      </c>
      <c r="C111" s="99" t="s">
        <v>4</v>
      </c>
      <c r="D111" s="100"/>
      <c r="E111" s="97">
        <v>317.88</v>
      </c>
      <c r="F111" s="97"/>
      <c r="G111" s="13" t="s">
        <v>113</v>
      </c>
    </row>
    <row r="112" spans="1:7" ht="12.75">
      <c r="A112" s="21">
        <v>34</v>
      </c>
      <c r="B112" s="30" t="s">
        <v>110</v>
      </c>
      <c r="C112" s="99" t="s">
        <v>4</v>
      </c>
      <c r="D112" s="100"/>
      <c r="E112" s="97">
        <v>319.68</v>
      </c>
      <c r="F112" s="97"/>
      <c r="G112" s="13" t="s">
        <v>113</v>
      </c>
    </row>
    <row r="113" spans="1:7" ht="12.75">
      <c r="A113" s="21">
        <v>35</v>
      </c>
      <c r="B113" s="30" t="s">
        <v>104</v>
      </c>
      <c r="C113" s="99" t="s">
        <v>4</v>
      </c>
      <c r="D113" s="100"/>
      <c r="E113" s="97">
        <v>265.86</v>
      </c>
      <c r="F113" s="97"/>
      <c r="G113" s="13" t="s">
        <v>113</v>
      </c>
    </row>
    <row r="114" spans="1:7" ht="12.75">
      <c r="A114" s="21">
        <v>36</v>
      </c>
      <c r="B114" s="30" t="s">
        <v>109</v>
      </c>
      <c r="C114" s="99" t="s">
        <v>4</v>
      </c>
      <c r="D114" s="100"/>
      <c r="E114" s="94">
        <v>302.22</v>
      </c>
      <c r="F114" s="95"/>
      <c r="G114" s="13"/>
    </row>
    <row r="115" spans="1:7" ht="12.75">
      <c r="A115" s="21">
        <v>37</v>
      </c>
      <c r="B115" s="30" t="s">
        <v>106</v>
      </c>
      <c r="C115" s="2" t="s">
        <v>93</v>
      </c>
      <c r="D115" s="2" t="s">
        <v>94</v>
      </c>
      <c r="E115" s="60">
        <v>1101.12</v>
      </c>
      <c r="F115" s="59">
        <v>236.94</v>
      </c>
      <c r="G115" s="18" t="s">
        <v>114</v>
      </c>
    </row>
    <row r="116" spans="1:7" ht="12.75">
      <c r="A116" s="21">
        <v>38</v>
      </c>
      <c r="B116" s="30" t="s">
        <v>107</v>
      </c>
      <c r="C116" s="2" t="s">
        <v>93</v>
      </c>
      <c r="D116" s="2" t="s">
        <v>94</v>
      </c>
      <c r="E116" s="60">
        <v>974.22</v>
      </c>
      <c r="F116" s="59">
        <v>226.68</v>
      </c>
      <c r="G116" s="18" t="s">
        <v>114</v>
      </c>
    </row>
    <row r="117" spans="1:7" ht="12.75">
      <c r="A117" s="21">
        <v>39</v>
      </c>
      <c r="B117" s="30" t="s">
        <v>108</v>
      </c>
      <c r="C117" s="2" t="s">
        <v>93</v>
      </c>
      <c r="D117" s="2" t="s">
        <v>94</v>
      </c>
      <c r="E117" s="60">
        <v>448.56</v>
      </c>
      <c r="F117" s="59">
        <v>93.06</v>
      </c>
      <c r="G117" s="18" t="s">
        <v>95</v>
      </c>
    </row>
    <row r="118" spans="1:7" ht="12.75">
      <c r="A118" s="21">
        <v>40</v>
      </c>
      <c r="B118" s="30" t="s">
        <v>232</v>
      </c>
      <c r="C118" s="2" t="s">
        <v>93</v>
      </c>
      <c r="D118" s="2" t="s">
        <v>94</v>
      </c>
      <c r="E118" s="71">
        <v>786.06</v>
      </c>
      <c r="F118" s="59">
        <v>203.52</v>
      </c>
      <c r="G118" s="18" t="s">
        <v>114</v>
      </c>
    </row>
    <row r="119" spans="1:7" ht="12.75">
      <c r="A119" s="21">
        <v>41</v>
      </c>
      <c r="B119" s="30" t="s">
        <v>236</v>
      </c>
      <c r="C119" s="2" t="s">
        <v>93</v>
      </c>
      <c r="D119" s="2" t="s">
        <v>94</v>
      </c>
      <c r="E119" s="71">
        <v>1336.92</v>
      </c>
      <c r="F119" s="59">
        <v>294.72</v>
      </c>
      <c r="G119" s="18" t="s">
        <v>235</v>
      </c>
    </row>
    <row r="120" spans="1:7" ht="12.75">
      <c r="A120" s="21">
        <v>42</v>
      </c>
      <c r="B120" s="30" t="s">
        <v>233</v>
      </c>
      <c r="C120" s="2" t="s">
        <v>234</v>
      </c>
      <c r="D120" s="2" t="s">
        <v>93</v>
      </c>
      <c r="E120" s="71">
        <v>1880.76</v>
      </c>
      <c r="F120" s="59">
        <v>1052.7</v>
      </c>
      <c r="G120" s="18" t="s">
        <v>235</v>
      </c>
    </row>
    <row r="121" spans="1:7" ht="12.75">
      <c r="A121" s="21">
        <v>43</v>
      </c>
      <c r="B121" s="30" t="s">
        <v>153</v>
      </c>
      <c r="C121" s="2" t="s">
        <v>23</v>
      </c>
      <c r="D121" s="2" t="s">
        <v>24</v>
      </c>
      <c r="E121" s="60">
        <v>1100.22</v>
      </c>
      <c r="F121" s="59">
        <v>235.08</v>
      </c>
      <c r="G121" s="18" t="s">
        <v>115</v>
      </c>
    </row>
    <row r="122" spans="1:7" ht="13.5" thickBot="1">
      <c r="A122" s="52">
        <v>44</v>
      </c>
      <c r="B122" s="31" t="s">
        <v>105</v>
      </c>
      <c r="C122" s="111" t="s">
        <v>36</v>
      </c>
      <c r="D122" s="112"/>
      <c r="E122" s="109">
        <v>289.92</v>
      </c>
      <c r="F122" s="109"/>
      <c r="G122" s="20" t="s">
        <v>116</v>
      </c>
    </row>
    <row r="123" ht="12.75">
      <c r="A123" s="6" t="s">
        <v>70</v>
      </c>
    </row>
    <row r="124" ht="12.75">
      <c r="A124" s="5" t="s">
        <v>69</v>
      </c>
    </row>
    <row r="126" ht="12.75">
      <c r="B126" t="s">
        <v>283</v>
      </c>
    </row>
    <row r="127" ht="12.75">
      <c r="B127" t="s">
        <v>284</v>
      </c>
    </row>
    <row r="128" ht="12.75">
      <c r="B128" t="s">
        <v>285</v>
      </c>
    </row>
    <row r="130" spans="6:7" ht="16.5" thickBot="1">
      <c r="F130" s="98" t="s">
        <v>281</v>
      </c>
      <c r="G130" s="98"/>
    </row>
    <row r="131" spans="1:7" ht="12.75">
      <c r="A131" s="55">
        <v>1</v>
      </c>
      <c r="B131" s="56" t="s">
        <v>238</v>
      </c>
      <c r="C131" s="119" t="s">
        <v>38</v>
      </c>
      <c r="D131" s="120"/>
      <c r="E131" s="121">
        <v>1747.38</v>
      </c>
      <c r="F131" s="120"/>
      <c r="G131" s="57" t="s">
        <v>237</v>
      </c>
    </row>
    <row r="132" spans="1:7" ht="12.75">
      <c r="A132" s="73">
        <v>2</v>
      </c>
      <c r="B132" s="74" t="s">
        <v>239</v>
      </c>
      <c r="C132" s="2" t="s">
        <v>11</v>
      </c>
      <c r="D132" s="54" t="s">
        <v>21</v>
      </c>
      <c r="E132" s="63">
        <v>1663.26</v>
      </c>
      <c r="F132" s="64">
        <v>929.88</v>
      </c>
      <c r="G132" s="79" t="s">
        <v>244</v>
      </c>
    </row>
    <row r="133" spans="1:7" ht="12.75">
      <c r="A133" s="73">
        <v>3</v>
      </c>
      <c r="B133" s="74" t="s">
        <v>241</v>
      </c>
      <c r="C133" s="92" t="s">
        <v>24</v>
      </c>
      <c r="D133" s="93"/>
      <c r="E133" s="94">
        <v>231.54</v>
      </c>
      <c r="F133" s="93"/>
      <c r="G133" s="79" t="s">
        <v>242</v>
      </c>
    </row>
    <row r="134" spans="1:7" ht="12.75">
      <c r="A134" s="73">
        <v>4</v>
      </c>
      <c r="B134" s="74" t="s">
        <v>240</v>
      </c>
      <c r="C134" s="2" t="s">
        <v>11</v>
      </c>
      <c r="D134" s="54" t="s">
        <v>21</v>
      </c>
      <c r="E134" s="63">
        <v>2235.18</v>
      </c>
      <c r="F134" s="64">
        <v>1200.12</v>
      </c>
      <c r="G134" s="79" t="s">
        <v>243</v>
      </c>
    </row>
    <row r="135" spans="1:7" ht="12.75">
      <c r="A135" s="73">
        <v>5</v>
      </c>
      <c r="B135" s="74" t="s">
        <v>168</v>
      </c>
      <c r="C135" s="75" t="s">
        <v>167</v>
      </c>
      <c r="D135" s="76" t="s">
        <v>146</v>
      </c>
      <c r="E135" s="77">
        <v>885</v>
      </c>
      <c r="F135" s="78">
        <v>520.38</v>
      </c>
      <c r="G135" s="79" t="s">
        <v>172</v>
      </c>
    </row>
    <row r="136" spans="1:7" ht="12.75">
      <c r="A136" s="21">
        <v>6</v>
      </c>
      <c r="B136" s="30" t="s">
        <v>169</v>
      </c>
      <c r="C136" s="2" t="s">
        <v>170</v>
      </c>
      <c r="D136" s="54" t="s">
        <v>171</v>
      </c>
      <c r="E136" s="63">
        <v>3598.8</v>
      </c>
      <c r="F136" s="64">
        <v>759.96</v>
      </c>
      <c r="G136" s="18" t="s">
        <v>177</v>
      </c>
    </row>
    <row r="137" spans="1:7" ht="12.75">
      <c r="A137" s="73">
        <v>7</v>
      </c>
      <c r="B137" s="30" t="s">
        <v>174</v>
      </c>
      <c r="C137" s="2" t="s">
        <v>23</v>
      </c>
      <c r="D137" s="54" t="s">
        <v>175</v>
      </c>
      <c r="E137" s="63">
        <v>438.9</v>
      </c>
      <c r="F137" s="64">
        <v>292.44</v>
      </c>
      <c r="G137" s="18" t="s">
        <v>176</v>
      </c>
    </row>
    <row r="138" spans="1:7" ht="12.75">
      <c r="A138" s="21">
        <v>8</v>
      </c>
      <c r="B138" s="30" t="s">
        <v>174</v>
      </c>
      <c r="C138" s="92" t="s">
        <v>24</v>
      </c>
      <c r="D138" s="116"/>
      <c r="E138" s="94">
        <v>108.24</v>
      </c>
      <c r="F138" s="117"/>
      <c r="G138" s="18" t="s">
        <v>176</v>
      </c>
    </row>
    <row r="139" spans="1:7" ht="12.75">
      <c r="A139" s="73">
        <v>9</v>
      </c>
      <c r="B139" s="30" t="s">
        <v>173</v>
      </c>
      <c r="C139" s="2" t="s">
        <v>11</v>
      </c>
      <c r="D139" s="54" t="s">
        <v>21</v>
      </c>
      <c r="E139" s="63">
        <v>507.54</v>
      </c>
      <c r="F139" s="64">
        <v>263.22</v>
      </c>
      <c r="G139" s="18" t="s">
        <v>178</v>
      </c>
    </row>
    <row r="140" spans="1:7" ht="12.75">
      <c r="A140" s="21">
        <v>10</v>
      </c>
      <c r="B140" s="30" t="s">
        <v>173</v>
      </c>
      <c r="C140" s="96" t="s">
        <v>23</v>
      </c>
      <c r="D140" s="110"/>
      <c r="E140" s="94">
        <v>151.98</v>
      </c>
      <c r="F140" s="117"/>
      <c r="G140" s="18" t="s">
        <v>178</v>
      </c>
    </row>
    <row r="141" spans="1:7" ht="12.75">
      <c r="A141" s="73">
        <v>11</v>
      </c>
      <c r="B141" s="30" t="s">
        <v>179</v>
      </c>
      <c r="C141" s="2" t="s">
        <v>11</v>
      </c>
      <c r="D141" s="54" t="s">
        <v>21</v>
      </c>
      <c r="E141" s="63">
        <v>1216.14</v>
      </c>
      <c r="F141" s="64">
        <v>672.3</v>
      </c>
      <c r="G141" s="18" t="s">
        <v>181</v>
      </c>
    </row>
    <row r="142" spans="1:7" ht="12.75">
      <c r="A142" s="21">
        <v>12</v>
      </c>
      <c r="B142" s="30" t="s">
        <v>179</v>
      </c>
      <c r="C142" s="96" t="s">
        <v>23</v>
      </c>
      <c r="D142" s="110"/>
      <c r="E142" s="94">
        <v>358.56</v>
      </c>
      <c r="F142" s="117"/>
      <c r="G142" s="18" t="s">
        <v>181</v>
      </c>
    </row>
    <row r="143" spans="1:7" ht="12.75">
      <c r="A143" s="73">
        <v>13</v>
      </c>
      <c r="B143" s="30" t="s">
        <v>180</v>
      </c>
      <c r="C143" s="2" t="s">
        <v>11</v>
      </c>
      <c r="D143" s="54" t="s">
        <v>21</v>
      </c>
      <c r="E143" s="63">
        <v>1398.66</v>
      </c>
      <c r="F143" s="64">
        <v>754.5</v>
      </c>
      <c r="G143" s="18" t="s">
        <v>181</v>
      </c>
    </row>
    <row r="144" spans="1:7" ht="13.5" thickBot="1">
      <c r="A144" s="52">
        <v>14</v>
      </c>
      <c r="B144" s="31" t="s">
        <v>180</v>
      </c>
      <c r="C144" s="111" t="s">
        <v>23</v>
      </c>
      <c r="D144" s="112"/>
      <c r="E144" s="114">
        <v>398.34</v>
      </c>
      <c r="F144" s="115"/>
      <c r="G144" s="20" t="s">
        <v>181</v>
      </c>
    </row>
    <row r="147" ht="15.75">
      <c r="A147" s="8" t="s">
        <v>78</v>
      </c>
    </row>
    <row r="148" spans="1:7" ht="12.75">
      <c r="A148" s="118" t="s">
        <v>165</v>
      </c>
      <c r="B148" s="118"/>
      <c r="C148" s="118"/>
      <c r="D148" s="118"/>
      <c r="E148" s="118"/>
      <c r="F148" s="118"/>
      <c r="G148" s="118"/>
    </row>
    <row r="149" ht="12.75">
      <c r="A149" t="s">
        <v>166</v>
      </c>
    </row>
    <row r="151" ht="12.75">
      <c r="A151" s="6" t="s">
        <v>70</v>
      </c>
    </row>
    <row r="152" ht="12" customHeight="1">
      <c r="A152" s="5" t="s">
        <v>69</v>
      </c>
    </row>
  </sheetData>
  <sheetProtection/>
  <mergeCells count="153">
    <mergeCell ref="E106:F106"/>
    <mergeCell ref="E111:F111"/>
    <mergeCell ref="E112:F112"/>
    <mergeCell ref="C131:D131"/>
    <mergeCell ref="E131:F131"/>
    <mergeCell ref="C133:D133"/>
    <mergeCell ref="E133:F133"/>
    <mergeCell ref="C106:D106"/>
    <mergeCell ref="C90:D90"/>
    <mergeCell ref="E90:F90"/>
    <mergeCell ref="C88:D88"/>
    <mergeCell ref="E88:F88"/>
    <mergeCell ref="C89:D89"/>
    <mergeCell ref="E89:F89"/>
    <mergeCell ref="C85:D85"/>
    <mergeCell ref="E85:F85"/>
    <mergeCell ref="C86:D86"/>
    <mergeCell ref="E86:F86"/>
    <mergeCell ref="C87:D87"/>
    <mergeCell ref="E87:F87"/>
    <mergeCell ref="C76:D76"/>
    <mergeCell ref="C77:D77"/>
    <mergeCell ref="C78:D78"/>
    <mergeCell ref="C79:D79"/>
    <mergeCell ref="E75:F75"/>
    <mergeCell ref="E76:F76"/>
    <mergeCell ref="E77:F77"/>
    <mergeCell ref="E78:F78"/>
    <mergeCell ref="E79:F79"/>
    <mergeCell ref="E144:F144"/>
    <mergeCell ref="C107:D107"/>
    <mergeCell ref="E107:F107"/>
    <mergeCell ref="A148:G148"/>
    <mergeCell ref="C138:D138"/>
    <mergeCell ref="E138:F138"/>
    <mergeCell ref="E140:F140"/>
    <mergeCell ref="C142:D142"/>
    <mergeCell ref="F130:G130"/>
    <mergeCell ref="E142:F142"/>
    <mergeCell ref="C140:D140"/>
    <mergeCell ref="C144:D144"/>
    <mergeCell ref="C103:D103"/>
    <mergeCell ref="E103:F103"/>
    <mergeCell ref="C112:D112"/>
    <mergeCell ref="C113:D113"/>
    <mergeCell ref="C122:D122"/>
    <mergeCell ref="E109:F109"/>
    <mergeCell ref="E110:F110"/>
    <mergeCell ref="E113:F113"/>
    <mergeCell ref="C32:D32"/>
    <mergeCell ref="E122:F122"/>
    <mergeCell ref="E114:F114"/>
    <mergeCell ref="C35:D35"/>
    <mergeCell ref="C36:D36"/>
    <mergeCell ref="C37:D37"/>
    <mergeCell ref="C109:D109"/>
    <mergeCell ref="C110:D110"/>
    <mergeCell ref="C111:D111"/>
    <mergeCell ref="C75:D75"/>
    <mergeCell ref="C48:D48"/>
    <mergeCell ref="E48:F48"/>
    <mergeCell ref="E43:F43"/>
    <mergeCell ref="C40:D40"/>
    <mergeCell ref="C43:D43"/>
    <mergeCell ref="E42:F42"/>
    <mergeCell ref="C42:D42"/>
    <mergeCell ref="C34:D34"/>
    <mergeCell ref="E38:F38"/>
    <mergeCell ref="E39:F39"/>
    <mergeCell ref="E40:F40"/>
    <mergeCell ref="C39:D39"/>
    <mergeCell ref="E35:F35"/>
    <mergeCell ref="E36:F36"/>
    <mergeCell ref="C38:D38"/>
    <mergeCell ref="E37:F37"/>
    <mergeCell ref="E31:F31"/>
    <mergeCell ref="C31:D31"/>
    <mergeCell ref="C11:D11"/>
    <mergeCell ref="E11:F11"/>
    <mergeCell ref="C41:D41"/>
    <mergeCell ref="C18:D18"/>
    <mergeCell ref="E18:F18"/>
    <mergeCell ref="E17:F17"/>
    <mergeCell ref="C33:D33"/>
    <mergeCell ref="E41:F41"/>
    <mergeCell ref="E32:F32"/>
    <mergeCell ref="E33:F33"/>
    <mergeCell ref="E30:F30"/>
    <mergeCell ref="C28:D28"/>
    <mergeCell ref="E21:F21"/>
    <mergeCell ref="E22:F22"/>
    <mergeCell ref="E23:F23"/>
    <mergeCell ref="E24:F24"/>
    <mergeCell ref="C29:D29"/>
    <mergeCell ref="E29:F29"/>
    <mergeCell ref="E9:F9"/>
    <mergeCell ref="E10:F10"/>
    <mergeCell ref="E13:F13"/>
    <mergeCell ref="E14:F14"/>
    <mergeCell ref="E15:F15"/>
    <mergeCell ref="C14:D14"/>
    <mergeCell ref="E12:F12"/>
    <mergeCell ref="C15:D15"/>
    <mergeCell ref="E80:F80"/>
    <mergeCell ref="C22:D22"/>
    <mergeCell ref="C23:D23"/>
    <mergeCell ref="C24:D24"/>
    <mergeCell ref="C20:D20"/>
    <mergeCell ref="C25:D25"/>
    <mergeCell ref="C30:D30"/>
    <mergeCell ref="E28:F28"/>
    <mergeCell ref="E25:F25"/>
    <mergeCell ref="E34:F34"/>
    <mergeCell ref="F6:G6"/>
    <mergeCell ref="A71:A72"/>
    <mergeCell ref="B71:B72"/>
    <mergeCell ref="C71:D72"/>
    <mergeCell ref="E71:F72"/>
    <mergeCell ref="G71:G72"/>
    <mergeCell ref="E20:F20"/>
    <mergeCell ref="C7:D8"/>
    <mergeCell ref="C12:D12"/>
    <mergeCell ref="E7:F8"/>
    <mergeCell ref="A28:A30"/>
    <mergeCell ref="G28:G30"/>
    <mergeCell ref="A7:A8"/>
    <mergeCell ref="C16:D16"/>
    <mergeCell ref="E16:F16"/>
    <mergeCell ref="E19:F19"/>
    <mergeCell ref="C19:D19"/>
    <mergeCell ref="C9:D9"/>
    <mergeCell ref="C21:D21"/>
    <mergeCell ref="C10:D10"/>
    <mergeCell ref="F70:G70"/>
    <mergeCell ref="C114:D114"/>
    <mergeCell ref="C82:D82"/>
    <mergeCell ref="G7:G8"/>
    <mergeCell ref="B28:B30"/>
    <mergeCell ref="E82:F82"/>
    <mergeCell ref="C83:D83"/>
    <mergeCell ref="E83:F83"/>
    <mergeCell ref="C13:D13"/>
    <mergeCell ref="C17:D17"/>
    <mergeCell ref="B7:B8"/>
    <mergeCell ref="C108:D108"/>
    <mergeCell ref="E108:F108"/>
    <mergeCell ref="C50:D50"/>
    <mergeCell ref="E50:F50"/>
    <mergeCell ref="C80:D80"/>
    <mergeCell ref="C84:D84"/>
    <mergeCell ref="E84:F84"/>
    <mergeCell ref="C81:D81"/>
    <mergeCell ref="E81:F81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3.875" style="0" bestFit="1" customWidth="1"/>
    <col min="2" max="2" width="55.00390625" style="0" customWidth="1"/>
    <col min="3" max="3" width="4.00390625" style="0" bestFit="1" customWidth="1"/>
    <col min="4" max="4" width="3.00390625" style="0" bestFit="1" customWidth="1"/>
    <col min="5" max="5" width="3.625" style="0" bestFit="1" customWidth="1"/>
    <col min="6" max="6" width="7.625" style="0" bestFit="1" customWidth="1"/>
    <col min="7" max="7" width="7.375" style="0" customWidth="1"/>
    <col min="8" max="8" width="8.625" style="0" bestFit="1" customWidth="1"/>
    <col min="9" max="9" width="8.75390625" style="0" bestFit="1" customWidth="1"/>
  </cols>
  <sheetData>
    <row r="2" ht="12.75">
      <c r="B2" t="s">
        <v>283</v>
      </c>
    </row>
    <row r="3" ht="12.75">
      <c r="B3" t="s">
        <v>284</v>
      </c>
    </row>
    <row r="4" ht="12.75">
      <c r="B4" t="s">
        <v>285</v>
      </c>
    </row>
    <row r="7" spans="8:10" ht="15.75">
      <c r="H7" s="98" t="s">
        <v>281</v>
      </c>
      <c r="I7" s="98"/>
      <c r="J7" s="11"/>
    </row>
    <row r="8" ht="15.75">
      <c r="B8" s="8" t="s">
        <v>91</v>
      </c>
    </row>
    <row r="9" ht="13.5" thickBot="1"/>
    <row r="10" spans="1:9" ht="32.25" customHeight="1">
      <c r="A10" s="106" t="s">
        <v>0</v>
      </c>
      <c r="B10" s="90" t="s">
        <v>1</v>
      </c>
      <c r="C10" s="90" t="s">
        <v>2</v>
      </c>
      <c r="D10" s="90"/>
      <c r="E10" s="90"/>
      <c r="F10" s="90" t="s">
        <v>90</v>
      </c>
      <c r="G10" s="90"/>
      <c r="H10" s="90"/>
      <c r="I10" s="101" t="s">
        <v>89</v>
      </c>
    </row>
    <row r="11" spans="1:9" ht="3.75" customHeight="1">
      <c r="A11" s="107"/>
      <c r="B11" s="91"/>
      <c r="C11" s="91"/>
      <c r="D11" s="91"/>
      <c r="E11" s="91"/>
      <c r="F11" s="91"/>
      <c r="G11" s="91"/>
      <c r="H11" s="91"/>
      <c r="I11" s="102"/>
    </row>
    <row r="12" spans="1:9" ht="12.75">
      <c r="A12" s="12">
        <v>1</v>
      </c>
      <c r="B12" s="1" t="s">
        <v>79</v>
      </c>
      <c r="C12" s="3" t="s">
        <v>88</v>
      </c>
      <c r="D12" s="3" t="s">
        <v>86</v>
      </c>
      <c r="E12" s="3" t="s">
        <v>87</v>
      </c>
      <c r="F12" s="4">
        <v>512.34</v>
      </c>
      <c r="G12" s="4">
        <v>311.22</v>
      </c>
      <c r="H12" s="4">
        <v>195.3</v>
      </c>
      <c r="I12" s="10" t="s">
        <v>80</v>
      </c>
    </row>
    <row r="13" spans="1:9" ht="12.75">
      <c r="A13" s="12">
        <v>2</v>
      </c>
      <c r="B13" s="1" t="s">
        <v>147</v>
      </c>
      <c r="C13" s="125" t="s">
        <v>88</v>
      </c>
      <c r="D13" s="126"/>
      <c r="E13" s="3" t="s">
        <v>86</v>
      </c>
      <c r="F13" s="127">
        <v>547.38</v>
      </c>
      <c r="G13" s="126"/>
      <c r="H13" s="4">
        <v>295.56</v>
      </c>
      <c r="I13" s="10" t="s">
        <v>80</v>
      </c>
    </row>
    <row r="14" spans="1:9" ht="25.5">
      <c r="A14" s="46">
        <v>3</v>
      </c>
      <c r="B14" s="1" t="s">
        <v>279</v>
      </c>
      <c r="C14" s="122" t="s">
        <v>86</v>
      </c>
      <c r="D14" s="123"/>
      <c r="E14" s="47" t="s">
        <v>154</v>
      </c>
      <c r="F14" s="124">
        <v>954.36</v>
      </c>
      <c r="G14" s="123"/>
      <c r="H14" s="48">
        <v>512.94</v>
      </c>
      <c r="I14" s="49" t="s">
        <v>183</v>
      </c>
    </row>
    <row r="15" spans="1:9" ht="25.5">
      <c r="A15" s="46">
        <v>4</v>
      </c>
      <c r="B15" s="1" t="s">
        <v>280</v>
      </c>
      <c r="C15" s="122" t="s">
        <v>184</v>
      </c>
      <c r="D15" s="123"/>
      <c r="E15" s="47" t="s">
        <v>131</v>
      </c>
      <c r="F15" s="124">
        <v>775.38</v>
      </c>
      <c r="G15" s="123"/>
      <c r="H15" s="48">
        <v>363.9</v>
      </c>
      <c r="I15" s="49" t="s">
        <v>185</v>
      </c>
    </row>
    <row r="16" spans="1:9" ht="12.75" customHeight="1">
      <c r="A16" s="46">
        <v>5</v>
      </c>
      <c r="B16" s="1" t="s">
        <v>81</v>
      </c>
      <c r="C16" s="3" t="s">
        <v>88</v>
      </c>
      <c r="D16" s="3" t="s">
        <v>86</v>
      </c>
      <c r="E16" s="3" t="s">
        <v>87</v>
      </c>
      <c r="F16" s="4">
        <v>964.68</v>
      </c>
      <c r="G16" s="4">
        <v>517.26</v>
      </c>
      <c r="H16" s="4">
        <v>331.86</v>
      </c>
      <c r="I16" s="10" t="s">
        <v>80</v>
      </c>
    </row>
    <row r="17" spans="1:9" ht="12.75" customHeight="1">
      <c r="A17" s="46">
        <v>6</v>
      </c>
      <c r="B17" s="1" t="s">
        <v>82</v>
      </c>
      <c r="C17" s="3" t="s">
        <v>88</v>
      </c>
      <c r="D17" s="3" t="s">
        <v>86</v>
      </c>
      <c r="E17" s="3" t="s">
        <v>87</v>
      </c>
      <c r="F17" s="4">
        <v>1365.78</v>
      </c>
      <c r="G17" s="4">
        <v>742.5</v>
      </c>
      <c r="H17" s="4">
        <v>515.1</v>
      </c>
      <c r="I17" s="10" t="s">
        <v>80</v>
      </c>
    </row>
    <row r="18" spans="1:9" ht="12.75" customHeight="1">
      <c r="A18" s="46">
        <v>7</v>
      </c>
      <c r="B18" s="1" t="s">
        <v>83</v>
      </c>
      <c r="C18" s="3" t="s">
        <v>88</v>
      </c>
      <c r="D18" s="3" t="s">
        <v>86</v>
      </c>
      <c r="E18" s="3" t="s">
        <v>87</v>
      </c>
      <c r="F18" s="4">
        <v>1671.72</v>
      </c>
      <c r="G18" s="4">
        <v>896.1</v>
      </c>
      <c r="H18" s="4">
        <v>598.02</v>
      </c>
      <c r="I18" s="10" t="s">
        <v>80</v>
      </c>
    </row>
    <row r="19" spans="1:9" ht="12.75" customHeight="1">
      <c r="A19" s="46">
        <v>8</v>
      </c>
      <c r="B19" s="1" t="s">
        <v>84</v>
      </c>
      <c r="C19" s="3" t="s">
        <v>88</v>
      </c>
      <c r="D19" s="3" t="s">
        <v>86</v>
      </c>
      <c r="E19" s="3" t="s">
        <v>87</v>
      </c>
      <c r="F19" s="4">
        <v>2070</v>
      </c>
      <c r="G19" s="4">
        <v>1124.76</v>
      </c>
      <c r="H19" s="4">
        <v>768.78</v>
      </c>
      <c r="I19" s="10" t="s">
        <v>80</v>
      </c>
    </row>
    <row r="20" spans="1:9" ht="12.75" customHeight="1">
      <c r="A20" s="46">
        <v>9</v>
      </c>
      <c r="B20" s="1" t="s">
        <v>85</v>
      </c>
      <c r="C20" s="3" t="s">
        <v>88</v>
      </c>
      <c r="D20" s="3" t="s">
        <v>86</v>
      </c>
      <c r="E20" s="3" t="s">
        <v>87</v>
      </c>
      <c r="F20" s="4">
        <v>3200.1</v>
      </c>
      <c r="G20" s="4">
        <v>1739.04</v>
      </c>
      <c r="H20" s="4">
        <v>1216.38</v>
      </c>
      <c r="I20" s="10" t="s">
        <v>80</v>
      </c>
    </row>
    <row r="21" spans="1:9" ht="12.75" customHeight="1" thickBot="1">
      <c r="A21" s="46">
        <v>10</v>
      </c>
      <c r="B21" s="26" t="s">
        <v>92</v>
      </c>
      <c r="C21" s="27" t="s">
        <v>88</v>
      </c>
      <c r="D21" s="27" t="s">
        <v>86</v>
      </c>
      <c r="E21" s="27" t="s">
        <v>87</v>
      </c>
      <c r="F21" s="28">
        <v>1162.8</v>
      </c>
      <c r="G21" s="28">
        <v>627.3</v>
      </c>
      <c r="H21" s="28">
        <v>443.7</v>
      </c>
      <c r="I21" s="29" t="s">
        <v>80</v>
      </c>
    </row>
    <row r="23" ht="12.75">
      <c r="A23" s="6" t="s">
        <v>70</v>
      </c>
    </row>
    <row r="24" ht="12.75">
      <c r="A24" s="5" t="s">
        <v>69</v>
      </c>
    </row>
  </sheetData>
  <sheetProtection/>
  <mergeCells count="12">
    <mergeCell ref="H7:I7"/>
    <mergeCell ref="I10:I11"/>
    <mergeCell ref="F10:H11"/>
    <mergeCell ref="A10:A11"/>
    <mergeCell ref="B10:B11"/>
    <mergeCell ref="C10:E11"/>
    <mergeCell ref="C14:D14"/>
    <mergeCell ref="F14:G14"/>
    <mergeCell ref="C13:D13"/>
    <mergeCell ref="F13:G13"/>
    <mergeCell ref="C15:D15"/>
    <mergeCell ref="F15:G15"/>
  </mergeCells>
  <printOptions/>
  <pageMargins left="0" right="0" top="0.15748031496062992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9">
      <selection activeCell="B6" sqref="B6"/>
    </sheetView>
  </sheetViews>
  <sheetFormatPr defaultColWidth="9.00390625" defaultRowHeight="12.75"/>
  <cols>
    <col min="1" max="1" width="3.00390625" style="0" bestFit="1" customWidth="1"/>
    <col min="2" max="2" width="31.75390625" style="0" customWidth="1"/>
    <col min="3" max="3" width="12.00390625" style="0" customWidth="1"/>
    <col min="4" max="4" width="11.125" style="0" customWidth="1"/>
    <col min="5" max="5" width="14.625" style="0" customWidth="1"/>
    <col min="6" max="6" width="11.00390625" style="0" customWidth="1"/>
    <col min="7" max="7" width="12.25390625" style="0" customWidth="1"/>
    <col min="8" max="8" width="12.625" style="0" customWidth="1"/>
    <col min="9" max="9" width="10.875" style="0" customWidth="1"/>
  </cols>
  <sheetData>
    <row r="1" ht="12.75">
      <c r="B1" s="50" t="s">
        <v>282</v>
      </c>
    </row>
    <row r="4" spans="1:9" ht="46.5" customHeight="1">
      <c r="A4" s="42" t="s">
        <v>0</v>
      </c>
      <c r="B4" s="42" t="s">
        <v>120</v>
      </c>
      <c r="C4" s="42" t="s">
        <v>121</v>
      </c>
      <c r="D4" s="43" t="s">
        <v>137</v>
      </c>
      <c r="E4" s="42" t="s">
        <v>138</v>
      </c>
      <c r="F4" s="43" t="s">
        <v>132</v>
      </c>
      <c r="G4" s="43" t="s">
        <v>127</v>
      </c>
      <c r="H4" s="43" t="s">
        <v>122</v>
      </c>
      <c r="I4" s="42" t="s">
        <v>123</v>
      </c>
    </row>
    <row r="5" spans="1:9" ht="15">
      <c r="A5" s="66">
        <v>1</v>
      </c>
      <c r="B5" s="66" t="s">
        <v>124</v>
      </c>
      <c r="C5" s="66" t="s">
        <v>125</v>
      </c>
      <c r="D5" s="67">
        <v>0.31</v>
      </c>
      <c r="E5" s="68" t="s">
        <v>126</v>
      </c>
      <c r="F5" s="67">
        <v>234.9</v>
      </c>
      <c r="G5" s="66">
        <v>10</v>
      </c>
      <c r="H5" s="67">
        <f aca="true" t="shared" si="0" ref="H5:H10">F5*G5</f>
        <v>2349</v>
      </c>
      <c r="I5" s="67">
        <f>F5*3.23</f>
        <v>758.727</v>
      </c>
    </row>
    <row r="6" spans="1:9" ht="15">
      <c r="A6" s="66">
        <v>2</v>
      </c>
      <c r="B6" s="66" t="s">
        <v>150</v>
      </c>
      <c r="C6" s="66" t="s">
        <v>148</v>
      </c>
      <c r="D6" s="67">
        <v>0.4</v>
      </c>
      <c r="E6" s="68" t="s">
        <v>149</v>
      </c>
      <c r="F6" s="67">
        <v>300</v>
      </c>
      <c r="G6" s="66">
        <v>10</v>
      </c>
      <c r="H6" s="67">
        <f t="shared" si="0"/>
        <v>3000</v>
      </c>
      <c r="I6" s="67">
        <f>F6*2.5</f>
        <v>750</v>
      </c>
    </row>
    <row r="7" spans="1:9" ht="15">
      <c r="A7" s="66">
        <v>3</v>
      </c>
      <c r="B7" s="66" t="s">
        <v>201</v>
      </c>
      <c r="C7" s="66" t="s">
        <v>148</v>
      </c>
      <c r="D7" s="67">
        <v>0.44</v>
      </c>
      <c r="E7" s="68" t="s">
        <v>151</v>
      </c>
      <c r="F7" s="67">
        <v>357.96</v>
      </c>
      <c r="G7" s="66">
        <v>10</v>
      </c>
      <c r="H7" s="67">
        <f t="shared" si="0"/>
        <v>3579.6</v>
      </c>
      <c r="I7" s="67">
        <f>F7*2.27</f>
        <v>812.5691999999999</v>
      </c>
    </row>
    <row r="8" spans="1:9" ht="15">
      <c r="A8" s="66">
        <v>4</v>
      </c>
      <c r="B8" s="66" t="s">
        <v>201</v>
      </c>
      <c r="C8" s="66" t="s">
        <v>197</v>
      </c>
      <c r="D8" s="69">
        <v>0.034</v>
      </c>
      <c r="E8" s="68" t="s">
        <v>198</v>
      </c>
      <c r="F8" s="67">
        <v>143.88372</v>
      </c>
      <c r="G8" s="66">
        <v>10</v>
      </c>
      <c r="H8" s="67">
        <f t="shared" si="0"/>
        <v>1438.8372000000002</v>
      </c>
      <c r="I8" s="67">
        <f>F8*29.41</f>
        <v>4231.620205200001</v>
      </c>
    </row>
    <row r="9" spans="1:9" ht="15">
      <c r="A9" s="66">
        <v>4</v>
      </c>
      <c r="B9" s="66" t="s">
        <v>202</v>
      </c>
      <c r="C9" s="66" t="s">
        <v>192</v>
      </c>
      <c r="D9" s="69">
        <v>0.392</v>
      </c>
      <c r="E9" s="68" t="s">
        <v>195</v>
      </c>
      <c r="F9" s="67">
        <v>372</v>
      </c>
      <c r="G9" s="66">
        <v>10</v>
      </c>
      <c r="H9" s="67">
        <f t="shared" si="0"/>
        <v>3720</v>
      </c>
      <c r="I9" s="67">
        <f>F9*2.55</f>
        <v>948.5999999999999</v>
      </c>
    </row>
    <row r="10" spans="1:9" ht="15">
      <c r="A10" s="66">
        <v>5</v>
      </c>
      <c r="B10" s="66" t="s">
        <v>203</v>
      </c>
      <c r="C10" s="66" t="s">
        <v>194</v>
      </c>
      <c r="D10" s="67">
        <v>0.72</v>
      </c>
      <c r="E10" s="68" t="s">
        <v>196</v>
      </c>
      <c r="F10" s="67">
        <v>687.78</v>
      </c>
      <c r="G10" s="66">
        <v>5</v>
      </c>
      <c r="H10" s="67">
        <f t="shared" si="0"/>
        <v>3438.8999999999996</v>
      </c>
      <c r="I10" s="67">
        <f>F10*1.39</f>
        <v>956.0141999999998</v>
      </c>
    </row>
    <row r="11" spans="1:9" ht="15">
      <c r="A11" s="66"/>
      <c r="B11" s="66"/>
      <c r="C11" s="66"/>
      <c r="D11" s="67"/>
      <c r="E11" s="68"/>
      <c r="F11" s="67"/>
      <c r="G11" s="66"/>
      <c r="H11" s="67"/>
      <c r="I11" s="67"/>
    </row>
    <row r="13" spans="3:10" ht="15.75">
      <c r="C13" s="33" t="s">
        <v>135</v>
      </c>
      <c r="D13" s="41"/>
      <c r="E13" s="33" t="s">
        <v>134</v>
      </c>
      <c r="F13" s="33" t="s">
        <v>130</v>
      </c>
      <c r="G13" s="33" t="s">
        <v>133</v>
      </c>
      <c r="H13" s="40" t="s">
        <v>123</v>
      </c>
      <c r="I13" s="32"/>
      <c r="J13" s="34"/>
    </row>
    <row r="14" spans="1:9" ht="15">
      <c r="A14" s="34">
        <v>1</v>
      </c>
      <c r="B14" s="34" t="s">
        <v>199</v>
      </c>
      <c r="C14" s="36" t="s">
        <v>128</v>
      </c>
      <c r="E14" s="35">
        <v>55.32</v>
      </c>
      <c r="F14" s="36" t="s">
        <v>4</v>
      </c>
      <c r="G14" s="35">
        <v>1452.36</v>
      </c>
      <c r="H14" s="38">
        <f>G14/10</f>
        <v>145.236</v>
      </c>
      <c r="I14" s="37"/>
    </row>
    <row r="15" spans="1:9" ht="15">
      <c r="A15" s="34"/>
      <c r="B15" s="34"/>
      <c r="C15" s="36" t="s">
        <v>128</v>
      </c>
      <c r="E15" s="35">
        <v>66.6</v>
      </c>
      <c r="F15" s="36" t="s">
        <v>66</v>
      </c>
      <c r="G15" s="35">
        <v>554.4</v>
      </c>
      <c r="H15" s="38">
        <f>G15/3.2</f>
        <v>173.24999999999997</v>
      </c>
      <c r="I15" s="37"/>
    </row>
    <row r="16" spans="1:9" ht="15">
      <c r="A16" s="34">
        <v>2</v>
      </c>
      <c r="B16" s="34" t="s">
        <v>129</v>
      </c>
      <c r="C16" s="36" t="s">
        <v>190</v>
      </c>
      <c r="E16" s="35">
        <v>407.7</v>
      </c>
      <c r="F16" s="36" t="s">
        <v>200</v>
      </c>
      <c r="G16" s="35">
        <v>428.1</v>
      </c>
      <c r="H16" s="38">
        <f>G16/7.5</f>
        <v>57.080000000000005</v>
      </c>
      <c r="I16" s="37"/>
    </row>
    <row r="17" spans="3:9" ht="15">
      <c r="C17" s="36" t="s">
        <v>190</v>
      </c>
      <c r="E17" s="35">
        <v>353.1</v>
      </c>
      <c r="F17" s="36" t="s">
        <v>189</v>
      </c>
      <c r="G17" s="35">
        <v>1112.34</v>
      </c>
      <c r="H17" s="38">
        <f>G17/22.5</f>
        <v>49.43733333333333</v>
      </c>
      <c r="I17" s="37"/>
    </row>
    <row r="18" ht="15">
      <c r="E18" s="35"/>
    </row>
    <row r="19" spans="2:8" ht="18">
      <c r="B19" s="39" t="s">
        <v>139</v>
      </c>
      <c r="H19" s="40" t="s">
        <v>123</v>
      </c>
    </row>
    <row r="20" spans="2:9" ht="15">
      <c r="B20" s="66" t="s">
        <v>124</v>
      </c>
      <c r="C20" s="66" t="s">
        <v>125</v>
      </c>
      <c r="H20" s="35">
        <v>953.46</v>
      </c>
      <c r="I20" s="44" t="s">
        <v>144</v>
      </c>
    </row>
    <row r="21" spans="2:9" ht="15">
      <c r="B21" s="66" t="s">
        <v>150</v>
      </c>
      <c r="C21" s="66" t="s">
        <v>148</v>
      </c>
      <c r="H21" s="35">
        <v>944.76</v>
      </c>
      <c r="I21" t="s">
        <v>144</v>
      </c>
    </row>
    <row r="22" spans="2:9" ht="15">
      <c r="B22" s="66" t="s">
        <v>152</v>
      </c>
      <c r="C22" s="66" t="s">
        <v>148</v>
      </c>
      <c r="H22" s="35">
        <f>I7+H14+H17</f>
        <v>1007.2425333333332</v>
      </c>
      <c r="I22" t="s">
        <v>144</v>
      </c>
    </row>
    <row r="23" spans="2:9" ht="15">
      <c r="B23" s="66" t="s">
        <v>152</v>
      </c>
      <c r="C23" s="66" t="s">
        <v>197</v>
      </c>
      <c r="H23" s="35">
        <f>I8+H14+H17</f>
        <v>4426.293538533334</v>
      </c>
      <c r="I23" t="s">
        <v>144</v>
      </c>
    </row>
    <row r="24" spans="2:9" ht="15">
      <c r="B24" s="66" t="s">
        <v>191</v>
      </c>
      <c r="C24" s="66" t="s">
        <v>192</v>
      </c>
      <c r="H24" s="35">
        <f>I9+H14+H17</f>
        <v>1143.273333333333</v>
      </c>
      <c r="I24" t="s">
        <v>144</v>
      </c>
    </row>
    <row r="25" spans="2:9" ht="15">
      <c r="B25" s="66" t="s">
        <v>193</v>
      </c>
      <c r="C25" s="66" t="s">
        <v>194</v>
      </c>
      <c r="H25" s="35">
        <f>I10+H14+H17</f>
        <v>1150.6875333333332</v>
      </c>
      <c r="I25" t="s">
        <v>144</v>
      </c>
    </row>
    <row r="26" spans="2:8" ht="15">
      <c r="B26" s="34"/>
      <c r="C26" s="34"/>
      <c r="H26" s="35"/>
    </row>
    <row r="28" ht="12.75">
      <c r="B28" s="45" t="s">
        <v>143</v>
      </c>
    </row>
    <row r="29" ht="12.75">
      <c r="B29" t="s">
        <v>136</v>
      </c>
    </row>
    <row r="30" ht="12.75">
      <c r="B30" t="s">
        <v>140</v>
      </c>
    </row>
    <row r="31" ht="12.75">
      <c r="B31" t="s">
        <v>204</v>
      </c>
    </row>
  </sheetData>
  <sheetProtection/>
  <printOptions/>
  <pageMargins left="0.5511811023622047" right="0.5511811023622047" top="0.1968503937007874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7">
      <selection activeCell="D34" sqref="D34"/>
    </sheetView>
  </sheetViews>
  <sheetFormatPr defaultColWidth="9.00390625" defaultRowHeight="12.75"/>
  <cols>
    <col min="1" max="1" width="3.00390625" style="0" bestFit="1" customWidth="1"/>
    <col min="2" max="2" width="64.875" style="0" customWidth="1"/>
    <col min="3" max="3" width="8.75390625" style="0" customWidth="1"/>
    <col min="4" max="4" width="11.125" style="0" customWidth="1"/>
    <col min="5" max="5" width="14.625" style="0" customWidth="1"/>
    <col min="6" max="6" width="11.00390625" style="0" customWidth="1"/>
    <col min="7" max="7" width="12.25390625" style="0" customWidth="1"/>
    <col min="8" max="8" width="12.625" style="0" customWidth="1"/>
    <col min="9" max="9" width="10.875" style="0" customWidth="1"/>
  </cols>
  <sheetData>
    <row r="1" spans="2:3" ht="15.75">
      <c r="B1" s="128" t="s">
        <v>281</v>
      </c>
      <c r="C1" s="128"/>
    </row>
    <row r="2" ht="12.75">
      <c r="B2" s="50"/>
    </row>
    <row r="3" ht="12.75">
      <c r="B3" s="50"/>
    </row>
    <row r="7" spans="2:7" ht="18.75" customHeight="1">
      <c r="B7" s="82" t="s">
        <v>254</v>
      </c>
      <c r="C7" s="82"/>
      <c r="D7" s="82"/>
      <c r="E7" s="82"/>
      <c r="F7" s="82"/>
      <c r="G7" s="82"/>
    </row>
    <row r="8" spans="2:7" ht="14.25">
      <c r="B8" s="82" t="s">
        <v>255</v>
      </c>
      <c r="C8" s="82"/>
      <c r="D8" s="82"/>
      <c r="E8" s="82"/>
      <c r="F8" s="82"/>
      <c r="G8" s="82"/>
    </row>
    <row r="9" ht="14.25">
      <c r="B9" s="82" t="s">
        <v>256</v>
      </c>
    </row>
    <row r="10" spans="1:9" ht="46.5" customHeight="1">
      <c r="A10" s="42" t="s">
        <v>0</v>
      </c>
      <c r="B10" s="42" t="s">
        <v>120</v>
      </c>
      <c r="C10" s="42" t="s">
        <v>2</v>
      </c>
      <c r="D10" s="43" t="s">
        <v>247</v>
      </c>
      <c r="E10" s="42" t="s">
        <v>133</v>
      </c>
      <c r="F10" s="43" t="s">
        <v>249</v>
      </c>
      <c r="G10" s="43" t="s">
        <v>123</v>
      </c>
      <c r="H10" s="43"/>
      <c r="I10" s="42"/>
    </row>
    <row r="11" spans="1:9" ht="15">
      <c r="A11" s="66">
        <v>1</v>
      </c>
      <c r="B11" s="66" t="s">
        <v>246</v>
      </c>
      <c r="C11" s="83" t="s">
        <v>21</v>
      </c>
      <c r="D11" s="67">
        <v>0.2</v>
      </c>
      <c r="E11" s="85">
        <v>467.22</v>
      </c>
      <c r="F11" s="67">
        <v>46.74</v>
      </c>
      <c r="G11" s="66">
        <f>E11*D11/10</f>
        <v>9.344400000000002</v>
      </c>
      <c r="H11" s="67"/>
      <c r="I11" s="67"/>
    </row>
    <row r="12" spans="1:9" ht="15">
      <c r="A12" s="66">
        <v>2</v>
      </c>
      <c r="B12" s="66" t="s">
        <v>248</v>
      </c>
      <c r="C12" s="83" t="s">
        <v>38</v>
      </c>
      <c r="D12" s="67">
        <v>2.5</v>
      </c>
      <c r="E12" s="85">
        <v>1615.74</v>
      </c>
      <c r="F12" s="67">
        <v>107.58</v>
      </c>
      <c r="G12" s="66">
        <f>E12*D12/15</f>
        <v>269.29</v>
      </c>
      <c r="H12" s="67"/>
      <c r="I12" s="67"/>
    </row>
    <row r="13" spans="1:9" ht="15">
      <c r="A13" s="66">
        <v>3</v>
      </c>
      <c r="B13" s="66" t="s">
        <v>252</v>
      </c>
      <c r="C13" s="83" t="s">
        <v>251</v>
      </c>
      <c r="D13" s="67">
        <v>0.1</v>
      </c>
      <c r="E13" s="85">
        <v>395.82</v>
      </c>
      <c r="F13" s="67">
        <v>1319.46</v>
      </c>
      <c r="G13" s="66">
        <f>E13*D13/0.3</f>
        <v>131.94</v>
      </c>
      <c r="H13" s="67"/>
      <c r="I13" s="67"/>
    </row>
    <row r="14" spans="1:9" ht="15">
      <c r="A14" s="66">
        <v>4</v>
      </c>
      <c r="B14" s="66" t="s">
        <v>252</v>
      </c>
      <c r="C14" s="83" t="s">
        <v>251</v>
      </c>
      <c r="D14" s="67">
        <v>0.05</v>
      </c>
      <c r="E14" s="85">
        <v>395.82</v>
      </c>
      <c r="F14" s="67">
        <v>1319.46</v>
      </c>
      <c r="G14" s="66">
        <f>E14*D14/0.3</f>
        <v>65.97</v>
      </c>
      <c r="H14" s="67"/>
      <c r="I14" s="67"/>
    </row>
    <row r="15" spans="1:9" ht="15">
      <c r="A15" s="66">
        <v>4</v>
      </c>
      <c r="B15" s="66" t="s">
        <v>253</v>
      </c>
      <c r="C15" s="83" t="s">
        <v>4</v>
      </c>
      <c r="D15" s="85">
        <v>12.5</v>
      </c>
      <c r="E15" s="85">
        <v>982.92</v>
      </c>
      <c r="F15" s="67">
        <v>39.18</v>
      </c>
      <c r="G15" s="66">
        <f>E15*D15/25</f>
        <v>491.46</v>
      </c>
      <c r="H15" s="67"/>
      <c r="I15" s="67"/>
    </row>
    <row r="16" spans="1:9" ht="15">
      <c r="A16" s="66">
        <v>5</v>
      </c>
      <c r="B16" s="66" t="s">
        <v>260</v>
      </c>
      <c r="C16" s="83" t="s">
        <v>4</v>
      </c>
      <c r="D16" s="85">
        <v>12.5</v>
      </c>
      <c r="E16" s="85">
        <v>366.66</v>
      </c>
      <c r="F16" s="67">
        <v>29.34</v>
      </c>
      <c r="G16" s="66">
        <f>E16*D16/25</f>
        <v>183.33</v>
      </c>
      <c r="H16" s="67"/>
      <c r="I16" s="67"/>
    </row>
    <row r="17" spans="1:9" ht="15">
      <c r="A17" s="66">
        <v>6</v>
      </c>
      <c r="B17" s="66" t="s">
        <v>261</v>
      </c>
      <c r="C17" s="83" t="s">
        <v>4</v>
      </c>
      <c r="D17" s="84">
        <v>15</v>
      </c>
      <c r="E17" s="85">
        <v>366.66</v>
      </c>
      <c r="F17" s="67">
        <v>29.34</v>
      </c>
      <c r="G17" s="66">
        <f>E17*D17/25</f>
        <v>219.996</v>
      </c>
      <c r="H17" s="67"/>
      <c r="I17" s="67"/>
    </row>
    <row r="18" spans="1:9" ht="15">
      <c r="A18" s="66">
        <v>7</v>
      </c>
      <c r="B18" s="66" t="s">
        <v>259</v>
      </c>
      <c r="C18" s="83" t="s">
        <v>250</v>
      </c>
      <c r="D18" s="69">
        <v>0.625</v>
      </c>
      <c r="E18" s="85">
        <v>1550.88</v>
      </c>
      <c r="F18" s="67">
        <v>1240.68</v>
      </c>
      <c r="G18" s="66">
        <f>E18*D18/1.25</f>
        <v>775.44</v>
      </c>
      <c r="H18" s="67"/>
      <c r="I18" s="67"/>
    </row>
    <row r="19" spans="1:9" ht="15">
      <c r="A19" s="66">
        <v>8</v>
      </c>
      <c r="B19" s="66" t="s">
        <v>257</v>
      </c>
      <c r="C19" s="83" t="s">
        <v>258</v>
      </c>
      <c r="D19" s="69">
        <v>0.065</v>
      </c>
      <c r="E19" s="85">
        <v>240.12</v>
      </c>
      <c r="F19" s="67">
        <v>1920.72</v>
      </c>
      <c r="G19" s="66">
        <f>E19*D19/0.125</f>
        <v>124.86240000000001</v>
      </c>
      <c r="H19" s="67"/>
      <c r="I19" s="67"/>
    </row>
    <row r="20" spans="1:9" ht="15">
      <c r="A20" s="66"/>
      <c r="B20" s="66"/>
      <c r="C20" s="83"/>
      <c r="D20" s="69"/>
      <c r="E20" s="85"/>
      <c r="F20" s="67"/>
      <c r="G20" s="66"/>
      <c r="H20" s="67"/>
      <c r="I20" s="67"/>
    </row>
    <row r="21" spans="1:9" ht="15">
      <c r="A21" s="66"/>
      <c r="B21" s="66"/>
      <c r="C21" s="83"/>
      <c r="D21" s="69"/>
      <c r="E21" s="85"/>
      <c r="F21" s="85" t="s">
        <v>268</v>
      </c>
      <c r="G21" s="66">
        <f>G11+G12+G13+G14+G15+G18+G19</f>
        <v>1868.3068</v>
      </c>
      <c r="H21" s="67" t="s">
        <v>269</v>
      </c>
      <c r="I21" s="67"/>
    </row>
    <row r="22" spans="6:8" ht="15">
      <c r="F22" s="85" t="s">
        <v>267</v>
      </c>
      <c r="G22" s="34">
        <f>G11+G12+G13+G14+G16+G18+G19</f>
        <v>1560.1768000000002</v>
      </c>
      <c r="H22" s="67" t="s">
        <v>269</v>
      </c>
    </row>
    <row r="23" spans="6:8" ht="15">
      <c r="F23" s="85" t="s">
        <v>267</v>
      </c>
      <c r="G23" s="34">
        <f>G11+G12+G13+G14+G17+G18+G19</f>
        <v>1596.8428</v>
      </c>
      <c r="H23" s="67" t="s">
        <v>269</v>
      </c>
    </row>
    <row r="24" spans="6:7" ht="15">
      <c r="F24" s="85"/>
      <c r="G24" s="34"/>
    </row>
    <row r="25" spans="2:4" ht="15.75">
      <c r="B25" s="86" t="s">
        <v>262</v>
      </c>
      <c r="C25" s="41" t="s">
        <v>278</v>
      </c>
      <c r="D25" s="41" t="s">
        <v>277</v>
      </c>
    </row>
    <row r="26" spans="2:4" ht="12.75">
      <c r="B26" s="87" t="s">
        <v>263</v>
      </c>
      <c r="C26" s="32" t="s">
        <v>270</v>
      </c>
      <c r="D26" s="44">
        <v>1232.94</v>
      </c>
    </row>
    <row r="27" spans="2:4" ht="12.75">
      <c r="B27" t="s">
        <v>264</v>
      </c>
      <c r="C27" s="32" t="s">
        <v>270</v>
      </c>
      <c r="D27" s="44">
        <v>765.72</v>
      </c>
    </row>
    <row r="28" spans="2:4" ht="12.75">
      <c r="B28" t="s">
        <v>265</v>
      </c>
      <c r="C28" s="32" t="s">
        <v>270</v>
      </c>
      <c r="D28" s="44">
        <v>765.72</v>
      </c>
    </row>
    <row r="29" spans="2:4" ht="12.75">
      <c r="B29" t="s">
        <v>266</v>
      </c>
      <c r="C29" s="32" t="s">
        <v>270</v>
      </c>
      <c r="D29" s="44">
        <v>97.32</v>
      </c>
    </row>
    <row r="30" spans="2:4" ht="12.75">
      <c r="B30" t="s">
        <v>272</v>
      </c>
      <c r="C30" s="32" t="s">
        <v>274</v>
      </c>
      <c r="D30" s="44">
        <v>90.84</v>
      </c>
    </row>
    <row r="31" spans="2:4" ht="12.75">
      <c r="B31" t="s">
        <v>273</v>
      </c>
      <c r="C31" s="32" t="s">
        <v>274</v>
      </c>
      <c r="D31" s="44">
        <v>110.34</v>
      </c>
    </row>
    <row r="32" spans="2:4" ht="12.75">
      <c r="B32" t="s">
        <v>271</v>
      </c>
      <c r="C32" s="32" t="s">
        <v>274</v>
      </c>
      <c r="D32" s="44">
        <v>8.1</v>
      </c>
    </row>
    <row r="33" spans="2:4" ht="12.75">
      <c r="B33" t="s">
        <v>275</v>
      </c>
      <c r="C33" s="32" t="s">
        <v>270</v>
      </c>
      <c r="D33" s="44">
        <v>233.58</v>
      </c>
    </row>
    <row r="34" spans="2:4" ht="12.75">
      <c r="B34" t="s">
        <v>276</v>
      </c>
      <c r="C34" s="32" t="s">
        <v>270</v>
      </c>
      <c r="D34" s="44">
        <v>272.52</v>
      </c>
    </row>
    <row r="35" ht="12.75">
      <c r="B35" s="45"/>
    </row>
    <row r="36" ht="12.75">
      <c r="B36" t="s">
        <v>136</v>
      </c>
    </row>
    <row r="37" ht="12.75">
      <c r="B37" t="s">
        <v>140</v>
      </c>
    </row>
    <row r="38" ht="12.75">
      <c r="B38" t="s">
        <v>204</v>
      </c>
    </row>
  </sheetData>
  <sheetProtection/>
  <mergeCells count="1">
    <mergeCell ref="B1:C1"/>
  </mergeCells>
  <printOptions/>
  <pageMargins left="0.15748031496062992" right="0.15748031496062992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Greinplast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Капко Андрій</dc:creator>
  <cp:keywords/>
  <dc:description/>
  <cp:lastModifiedBy>ПК</cp:lastModifiedBy>
  <cp:lastPrinted>2017-11-23T16:35:00Z</cp:lastPrinted>
  <dcterms:created xsi:type="dcterms:W3CDTF">2009-09-05T09:02:13Z</dcterms:created>
  <dcterms:modified xsi:type="dcterms:W3CDTF">2018-04-13T09:25:41Z</dcterms:modified>
  <cp:category/>
  <cp:version/>
  <cp:contentType/>
  <cp:contentStatus/>
</cp:coreProperties>
</file>