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8970" tabRatio="891" activeTab="0"/>
  </bookViews>
  <sheets>
    <sheet name="Содержание" sheetId="1" r:id="rId1"/>
    <sheet name="ВЕНБЕСТ" sheetId="2" r:id="rId2"/>
    <sheet name="ЛУНЬ" sheetId="3" r:id="rId3"/>
    <sheet name="ОРИОН" sheetId="4" r:id="rId4"/>
    <sheet name="ТИРАС" sheetId="5" r:id="rId5"/>
    <sheet name="АРТОН" sheetId="6" r:id="rId6"/>
    <sheet name="Адресная ПС" sheetId="7" r:id="rId7"/>
    <sheet name="ВАРТА" sheetId="8" r:id="rId8"/>
    <sheet name="ИНТЕГРАЛ" sheetId="9" r:id="rId9"/>
    <sheet name="ITV" sheetId="10" r:id="rId10"/>
    <sheet name="DSC" sheetId="11" r:id="rId11"/>
    <sheet name="SATEL" sheetId="12" r:id="rId12"/>
    <sheet name="Яблотрон" sheetId="13" r:id="rId13"/>
    <sheet name="Беспроводка" sheetId="14" r:id="rId14"/>
    <sheet name="АКБ, БП, ИБП" sheetId="15" r:id="rId15"/>
    <sheet name="Датчики охранные" sheetId="16" r:id="rId16"/>
    <sheet name="Извещатели пожарные" sheetId="17" r:id="rId17"/>
    <sheet name="Сирены" sheetId="18" r:id="rId18"/>
    <sheet name="Кабель, расходники" sheetId="19" r:id="rId19"/>
  </sheets>
  <externalReferences>
    <externalReference r:id="rId22"/>
    <externalReference r:id="rId23"/>
    <externalReference r:id="rId24"/>
  </externalReferences>
  <definedNames>
    <definedName name="Excel_BuiltIn_Print_Area_10">#REF!</definedName>
    <definedName name="Excel_BuiltIn_Print_Area_11">#REF!</definedName>
    <definedName name="Excel_BuiltIn_Print_Area_13">#REF!</definedName>
    <definedName name="Excel_BuiltIn_Print_Area_14">#REF!</definedName>
    <definedName name="Excel_BuiltIn_Print_Area_15" localSheetId="14">#REF!</definedName>
    <definedName name="Excel_BuiltIn_Print_Area_15" localSheetId="16">#REF!</definedName>
    <definedName name="Excel_BuiltIn_Print_Area_15">#REF!</definedName>
    <definedName name="Excel_BuiltIn_Print_Area_3">#REF!</definedName>
    <definedName name="Excel_BuiltIn_Print_Area_5">#REF!</definedName>
    <definedName name="Excel_BuiltIn_Print_Area_6">#REF!</definedName>
    <definedName name="Excel_BuiltIn_Print_Area_7">#REF!</definedName>
    <definedName name="Excel_BuiltIn_Print_Area_9">#REF!</definedName>
    <definedName name="Z_3DED474D_4DA3_404F_BDDA_93B797DD7188_.wvu.FilterData" localSheetId="11" hidden="1">'SATEL'!$A$2:$A$85</definedName>
    <definedName name="Z_3DED474D_4DA3_404F_BDDA_93B797DD7188_.wvu.FilterData" localSheetId="13" hidden="1">'Беспроводка'!#REF!</definedName>
    <definedName name="Z_3DED474D_4DA3_404F_BDDA_93B797DD7188_.wvu.FilterData" localSheetId="15" hidden="1">'Датчики охранные'!#REF!</definedName>
    <definedName name="Z_3DED474D_4DA3_404F_BDDA_93B797DD7188_.wvu.FilterData" localSheetId="16" hidden="1">'Извещатели пожарные'!$A$2:$E$50</definedName>
    <definedName name="Z_3DED474D_4DA3_404F_BDDA_93B797DD7188_.wvu.FilterData" localSheetId="17" hidden="1">'Сирены'!#REF!</definedName>
    <definedName name="Z_3DED474D_4DA3_404F_BDDA_93B797DD7188_.wvu.PrintArea" localSheetId="0" hidden="1">'Содержание'!$A$1:$A$46</definedName>
    <definedName name="Z_3DED474D_4DA3_404F_BDDA_93B797DD7188_.wvu.Rows" localSheetId="16" hidden="1">'Извещатели пожарные'!#REF!</definedName>
    <definedName name="Z_3DED474D_4DA3_404F_BDDA_93B797DD7188_.wvu.Rows" localSheetId="0" hidden="1">'Содержание'!#REF!,'Содержание'!#REF!</definedName>
    <definedName name="Z_B1EA313F_45CB_495E_84CA_437345E8B771_.wvu.FilterData" localSheetId="13" hidden="1">'Беспроводка'!#REF!</definedName>
    <definedName name="Z_B1EA313F_45CB_495E_84CA_437345E8B771_.wvu.FilterData" localSheetId="16" hidden="1">'Извещатели пожарные'!$A$2:$E$50</definedName>
    <definedName name="Z_C2666EB7_1B92_4152_B548_426984236B62_.wvu.PrintArea" localSheetId="0" hidden="1">'Содержание'!$A$1:$A$46</definedName>
    <definedName name="Z_C2666EB7_1B92_4152_B548_426984236B62_.wvu.Rows" localSheetId="16" hidden="1">'Извещатели пожарные'!#REF!</definedName>
    <definedName name="Z_C2666EB7_1B92_4152_B548_426984236B62_.wvu.Rows" localSheetId="0" hidden="1">'Содержание'!#REF!,'Содержание'!#REF!</definedName>
    <definedName name="_xlnm.Print_Area" localSheetId="9">'ITV'!$A$1:$E$36</definedName>
    <definedName name="_xlnm.Print_Area" localSheetId="14">'АКБ, БП, ИБП'!$A$1:$E$62</definedName>
    <definedName name="_xlnm.Print_Area" localSheetId="1">'ВЕНБЕСТ'!$A$1:$E$58</definedName>
    <definedName name="_xlnm.Print_Area" localSheetId="16">'Извещатели пожарные'!$A$1:$E$141</definedName>
    <definedName name="_xlnm.Print_Area" localSheetId="17">'Сирены'!$A$1:$E$158</definedName>
    <definedName name="_xlnm.Print_Area" localSheetId="0">'Содержание'!$A$1:$B$46</definedName>
    <definedName name="_xlnm.Print_Area" localSheetId="4">'ТИРАС'!$A$1:$E$45</definedName>
  </definedNames>
  <calcPr fullCalcOnLoad="1"/>
</workbook>
</file>

<file path=xl/sharedStrings.xml><?xml version="1.0" encoding="utf-8"?>
<sst xmlns="http://schemas.openxmlformats.org/spreadsheetml/2006/main" count="3851" uniqueCount="2579">
  <si>
    <t>Плата БП</t>
  </si>
  <si>
    <t>HASP-ключ</t>
  </si>
  <si>
    <t>BV-501</t>
  </si>
  <si>
    <t>360 Инфракрасный извещатель движения с четверенным элементом, устанавливаемый на потолок, с тревожным контактом вида "А" и контактом НСД, радиус 7,3 м при высоте установки 2,4 М</t>
  </si>
  <si>
    <t>BV-501GB</t>
  </si>
  <si>
    <t>360 Инфракрасный извещатель движения с четверенным элементом, совмещенный с извещателем разбитого стекла с радиусом обнаружения 7,6 м, устанавливаемый на потолок, с контактом вида "А" (движения), контактом вида "C" (разбития стекла) и контактом НСД</t>
  </si>
  <si>
    <t>BV-601</t>
  </si>
  <si>
    <t>"A" Тревожный контакт и переключатель контакта НСД, 2 PIR  элемента, термокомпенсация, не реагирует на объекты менее 38 кг область 12х15 м</t>
  </si>
  <si>
    <t>DG-50</t>
  </si>
  <si>
    <t>Извещатель разбития стекла с контактом вида "А". Радиус до 10 м</t>
  </si>
  <si>
    <t>Цифровой извещатель разбития стекла</t>
  </si>
  <si>
    <t>AC-101</t>
  </si>
  <si>
    <t>INT-KLCDK-GR</t>
  </si>
  <si>
    <t>INT-ORS</t>
  </si>
  <si>
    <t>INT-IORS</t>
  </si>
  <si>
    <t>INT-RS</t>
  </si>
  <si>
    <t>CZ-EMM</t>
  </si>
  <si>
    <t>ETHM-2</t>
  </si>
  <si>
    <t>Контактная информация:</t>
  </si>
  <si>
    <t xml:space="preserve">При изменении курса доллара или евро цены на некоторые </t>
  </si>
  <si>
    <t xml:space="preserve">позиции в прайс-листе могут меняться. Просьба отнестись с </t>
  </si>
  <si>
    <t>пониманием и уточнять цены на момент покупки.</t>
  </si>
  <si>
    <t>Хотянович Алексей</t>
  </si>
  <si>
    <t xml:space="preserve">В случае непредвиденных изменений со стороны производителя, цены на </t>
  </si>
  <si>
    <t>Просьба всегда уточнять цены на момент закупки!</t>
  </si>
  <si>
    <t>АКБ, БП, ИБП</t>
  </si>
  <si>
    <t>"Жук" ОПО</t>
  </si>
  <si>
    <t>ОПО 201-1</t>
  </si>
  <si>
    <t>ОПО 201-2</t>
  </si>
  <si>
    <t>Пионер-2</t>
  </si>
  <si>
    <t>Пионер-4</t>
  </si>
  <si>
    <t>Пионер-5</t>
  </si>
  <si>
    <t>ИК извещатель движения с 4 пироэлементами (15 м.) совмещенный с извещателем разбития стекла(10 м.), устойчивый к движению животных до 25кг,температурная компенсация, 2 реле.</t>
  </si>
  <si>
    <t>SBT-30</t>
  </si>
  <si>
    <t>SBT-60</t>
  </si>
  <si>
    <t>КМ-6</t>
  </si>
  <si>
    <t>КМ-6В</t>
  </si>
  <si>
    <t>RC-11</t>
  </si>
  <si>
    <t>Клавиатура 8ТД</t>
  </si>
  <si>
    <t>КМ-14</t>
  </si>
  <si>
    <t>КМ-4</t>
  </si>
  <si>
    <t>RC-28</t>
  </si>
  <si>
    <t>UC-260</t>
  </si>
  <si>
    <t>Flash</t>
  </si>
  <si>
    <t>CTX3H</t>
  </si>
  <si>
    <t>CTX4H</t>
  </si>
  <si>
    <t>CH4HR</t>
  </si>
  <si>
    <t>CH8HR</t>
  </si>
  <si>
    <t>CH20HR</t>
  </si>
  <si>
    <t>USB-программатор</t>
  </si>
  <si>
    <t>ШВВП 2х0,5</t>
  </si>
  <si>
    <t>ШВВП 2х0,75</t>
  </si>
  <si>
    <t>JA-60N</t>
  </si>
  <si>
    <t>JA-60P</t>
  </si>
  <si>
    <t>JA-60V</t>
  </si>
  <si>
    <t>LC-MBS</t>
  </si>
  <si>
    <t>ИК извещатель движения с 4 пироэлементами,устойчивый к движению животных до 25кг,температурная компенсация,15 м</t>
  </si>
  <si>
    <t>Трансформаторы</t>
  </si>
  <si>
    <t>МЦА-GSM</t>
  </si>
  <si>
    <t>ИРТС</t>
  </si>
  <si>
    <t>TLC-360</t>
  </si>
  <si>
    <t>КУШ</t>
  </si>
  <si>
    <t>КУМ</t>
  </si>
  <si>
    <t>ИК извещатель движения с 4 пироэлементами совмещенный с микроволновым извещателем, (15 м.), антимаскинг</t>
  </si>
  <si>
    <t>ИК извещатель движения с 4 пироэлементами совмещенный с микроволновым извещателем, (15 м.)</t>
  </si>
  <si>
    <t>GS-133</t>
  </si>
  <si>
    <t>GS-130</t>
  </si>
  <si>
    <t>Извещатель разбития стекла с цифровой обработкой сигнала и контактом вида "А", радиус до 7,6 м</t>
  </si>
  <si>
    <t>AFT-100</t>
  </si>
  <si>
    <t>Устройство для тестирования извещателей разбития стекла AC-101</t>
  </si>
  <si>
    <t>МЦА</t>
  </si>
  <si>
    <t>МБИ-2</t>
  </si>
  <si>
    <t>LC -LENS COR-2</t>
  </si>
  <si>
    <t>JABLOTRON</t>
  </si>
  <si>
    <t>плата 6 зон (до 8), 2 группы, 5 выходов, телефонный коммуникатор, ПО</t>
  </si>
  <si>
    <t>плата 8 зон (до 16), 4 группы, 6 вых., RS-232, телеф. коммун., ПО</t>
  </si>
  <si>
    <t>TR 40 VA</t>
  </si>
  <si>
    <t>трансформатор 40 VA для установки в корпус MICRA, INTEGRA-128 WRL</t>
  </si>
  <si>
    <t>TR 60 VA</t>
  </si>
  <si>
    <t>трансформатор 60 VA для установки в корпус INTEGRA-128 WRL</t>
  </si>
  <si>
    <t>DB9F/RJ</t>
  </si>
  <si>
    <t xml:space="preserve">кабель для порта c RJ и PIN5 разъемом для INTEGRA, СА-10, GSM, ACU-100  </t>
  </si>
  <si>
    <t>DB9FC/RJ</t>
  </si>
  <si>
    <t>PIN5/PIN5</t>
  </si>
  <si>
    <t>RJ/PIN5</t>
  </si>
  <si>
    <t>Антенна MMCX 2,5м</t>
  </si>
  <si>
    <t>Антенна MMCX 5м</t>
  </si>
  <si>
    <t>LD-95</t>
  </si>
  <si>
    <t>Блок питания импульсный</t>
  </si>
  <si>
    <t>Антенна MMCX 10м</t>
  </si>
  <si>
    <t>RFK-5501</t>
  </si>
  <si>
    <t>МЦА-GSM.4</t>
  </si>
  <si>
    <t>LC-102</t>
  </si>
  <si>
    <t>LC-103</t>
  </si>
  <si>
    <t>LC-104</t>
  </si>
  <si>
    <t>LC-100</t>
  </si>
  <si>
    <t>JA-63E</t>
  </si>
  <si>
    <t>JA-63F</t>
  </si>
  <si>
    <t>беспроводный извещатель утечки газа</t>
  </si>
  <si>
    <t>RC-86</t>
  </si>
  <si>
    <t>D&amp;D</t>
  </si>
  <si>
    <t>SBT-80</t>
  </si>
  <si>
    <t>SBT-100</t>
  </si>
  <si>
    <t>ОПОК 4-1</t>
  </si>
  <si>
    <t>ОПОК 4-2</t>
  </si>
  <si>
    <t>ОПОК 4-5</t>
  </si>
  <si>
    <t>ОПОК 4-6</t>
  </si>
  <si>
    <t>Гном-1</t>
  </si>
  <si>
    <t xml:space="preserve">JA-63A </t>
  </si>
  <si>
    <t>Ethernet-модуль для создания дублирующего канала по сети Ethernet. Подключается к ППКО "Орион-4Т3.2, 8Т3.2, 16Т3.2" с думя SIM-картми.</t>
  </si>
  <si>
    <t>Блоки бесперебойного питания</t>
  </si>
  <si>
    <t>СПД-2 Тирас</t>
  </si>
  <si>
    <t>МКІ</t>
  </si>
  <si>
    <t>GSM LT-1</t>
  </si>
  <si>
    <t>GSM LT-2</t>
  </si>
  <si>
    <t>DT-1</t>
  </si>
  <si>
    <t>SM-2</t>
  </si>
  <si>
    <t>ПРАЙС-ЛИСТ</t>
  </si>
  <si>
    <t>Структура прайс листа:</t>
  </si>
  <si>
    <t>Извещатели пожарные</t>
  </si>
  <si>
    <t>Беспроводное оборудование</t>
  </si>
  <si>
    <t>Кабельная продукция</t>
  </si>
  <si>
    <r>
      <t xml:space="preserve">Оборудование производства </t>
    </r>
    <r>
      <rPr>
        <b/>
        <u val="single"/>
        <sz val="10"/>
        <color indexed="12"/>
        <rFont val="Arial CE"/>
        <family val="0"/>
      </rPr>
      <t>"Венбест"</t>
    </r>
  </si>
  <si>
    <r>
      <t xml:space="preserve">Оборудование производства </t>
    </r>
    <r>
      <rPr>
        <b/>
        <u val="single"/>
        <sz val="10"/>
        <color indexed="12"/>
        <rFont val="Arial CE"/>
        <family val="0"/>
      </rPr>
      <t>"СБИ"</t>
    </r>
  </si>
  <si>
    <r>
      <t>Оборудование производства</t>
    </r>
    <r>
      <rPr>
        <b/>
        <u val="single"/>
        <sz val="10"/>
        <color indexed="12"/>
        <rFont val="Arial CE"/>
        <family val="0"/>
      </rPr>
      <t xml:space="preserve"> "Тирас-12"</t>
    </r>
  </si>
  <si>
    <r>
      <t>Оборудование производства</t>
    </r>
    <r>
      <rPr>
        <b/>
        <u val="single"/>
        <sz val="10"/>
        <color indexed="12"/>
        <rFont val="Arial CE"/>
        <family val="0"/>
      </rPr>
      <t xml:space="preserve"> "DSC"</t>
    </r>
  </si>
  <si>
    <r>
      <t xml:space="preserve">Оборудование производства </t>
    </r>
    <r>
      <rPr>
        <b/>
        <u val="single"/>
        <sz val="10"/>
        <color indexed="12"/>
        <rFont val="Arial CE"/>
        <family val="0"/>
      </rPr>
      <t>"SATEL"</t>
    </r>
  </si>
  <si>
    <t>U-Prox mini</t>
  </si>
  <si>
    <t>ШВВП 2х1,5</t>
  </si>
  <si>
    <t>Модуль кільцевого інтерфейсу/ізолятор короткого замикання призначений для збільшення "живучості" лінії звязку RS485, реалізації кільцевої топології лінії звязку RS485 та збільшення довжини лінії звязку RS485 у два рази. МКІ працює з: новим поколінням ППКП серії "Тірас-П", ПКІ "Тірас", ПУіЗ "Тірас-1" та ППКП "Тірас-16.128П".</t>
  </si>
  <si>
    <t>ПКІ "Тірас"</t>
  </si>
  <si>
    <t xml:space="preserve">Додаткова виносна панель керування для ППКП "Тірас-16.128П". </t>
  </si>
  <si>
    <t>Модуль Р2011</t>
  </si>
  <si>
    <t>Модуль Р2042</t>
  </si>
  <si>
    <t>Модуль М2011</t>
  </si>
  <si>
    <t>Адаптер Crow-RF</t>
  </si>
  <si>
    <t>МШР</t>
  </si>
  <si>
    <t>WB864</t>
  </si>
  <si>
    <t>МРК8701</t>
  </si>
  <si>
    <t>DL-T900</t>
  </si>
  <si>
    <t>МР8108</t>
  </si>
  <si>
    <t>МР8216</t>
  </si>
  <si>
    <t>МР8204</t>
  </si>
  <si>
    <t>М8588К</t>
  </si>
  <si>
    <t>МРК8601</t>
  </si>
  <si>
    <t>Марка</t>
  </si>
  <si>
    <t>Краткое   описание товара</t>
  </si>
  <si>
    <t>Производитель</t>
  </si>
  <si>
    <t>Розница</t>
  </si>
  <si>
    <t>Опт 1</t>
  </si>
  <si>
    <t>Украина</t>
  </si>
  <si>
    <t>ПРИБОРЫ ПРИЕМНО-КОНТРОЛЬНЫЕ ОХРАННО-ПОЖАРНЫЕ</t>
  </si>
  <si>
    <t>ППК ОП ВБД4</t>
  </si>
  <si>
    <t>Прибор приёмно-контрольный охранно-пожарный (сигнализация) «ВБД4» предназначен для приема извещений по шлейфам сигнализации от извещателей или от других ППК, преобразования сигналов, выдачи извещений для непосредственного восприятия человеком и (или) дальнейшей передачи извещений на пульт централизованного наблюдения и/или включения внешних оповещателей.</t>
  </si>
  <si>
    <t>ВБД6-16 (G1S)</t>
  </si>
  <si>
    <t>Прибор охранный (сигнализация), с модулем передачи данных по каналу связи с использованием сети GSM в режиме GPRS либо SMS.</t>
  </si>
  <si>
    <t>DAN-DKN</t>
  </si>
  <si>
    <t>Модуль связи для ППК: Дунай 128, ВБД 6; Обеспечивает передачу данных по выделенным каналам радиосети F=41-46, 450-470МГц.</t>
  </si>
  <si>
    <t>Дунай-ET</t>
  </si>
  <si>
    <t>Модуль связи для ППК: Дунай 128; Обеспечивает передачу данных по каналам Ethernet.Коммутирует до 8 ППК в один канал.</t>
  </si>
  <si>
    <t>Дунай-RS2</t>
  </si>
  <si>
    <t>Модуль используется для подключения к интерфейсу RS-232. Необходим при программировании и конфигурировании ППКОП «Дунай»,«ВБД6», «КОП1», «Дунай-ПСПН», а также для передачи информации от коммутатора пакетов «КОП1», «КОП2» на персональный компьютер. Используется для сопряжения оборудования с модемами Банкомсвязи</t>
  </si>
  <si>
    <t xml:space="preserve"> ВБД4-G1R</t>
  </si>
  <si>
    <t>Комплект перехода на GPRS</t>
  </si>
  <si>
    <t xml:space="preserve"> ВБД6-2-G1R</t>
  </si>
  <si>
    <t xml:space="preserve"> Дунай-128-G1R</t>
  </si>
  <si>
    <t xml:space="preserve"> ВБД4</t>
  </si>
  <si>
    <t xml:space="preserve"> ВБД6-2</t>
  </si>
  <si>
    <t>Комплект перехода на</t>
  </si>
  <si>
    <t xml:space="preserve"> Дунай-128</t>
  </si>
  <si>
    <t xml:space="preserve">Комплект перехода на GPRS </t>
  </si>
  <si>
    <t>Модуль Дунай-G1S</t>
  </si>
  <si>
    <t xml:space="preserve">Модуль </t>
  </si>
  <si>
    <t xml:space="preserve"> ВБД6-КМ2</t>
  </si>
  <si>
    <t>Модуль</t>
  </si>
  <si>
    <t>Дунай-КМ2</t>
  </si>
  <si>
    <t>ПРИБОРЫ ПРИЕМНО-КОНТР.ОХРАННО-ПОЖАРН.СЕРИИ ДУНАЙ</t>
  </si>
  <si>
    <t>Дунай-8 L</t>
  </si>
  <si>
    <t>Прибор  приемно-контрольный  охранный  «Дунай-8L»  предназначен  для  организации  автономной  или  централизованной  охраны  объектов в составе СПДИ «Дунай-ПРО», «Дунай-XXI» с использованием GSM сетей в режиме GPRS. Интеграция с мобильными устройствами на базе «Android» версии не ниже 4.2.x (Jelly Bean), и мобильных телефонов на база iOC.</t>
  </si>
  <si>
    <t>Дунай-СТК</t>
  </si>
  <si>
    <t>Система оповещения о нападении "Тревожная кнопка" предназначена для передачи сообщений на пульт централизованного наблюдения (ПЦН) "Дунай-ПРО" (или "Дунай-XXI") по сети GSM 900/1800 в режиме GPRS. В состав системы входит устройство сопряжения для систем охранной сигнализации "Дунай-G1R" (модуль связи), блок питания, корпус.</t>
  </si>
  <si>
    <t>Дунай ПСПН 2+Дунай-G1S (SMS.GPRS)</t>
  </si>
  <si>
    <t>Коммуникатор «Дунай ПСПН 2», который может быть задействован как ППКОП, в комплекте с модулем «Дунай-G1S» ФБ (SMS.GPRS) служит для передачи и получения данных от 5 информационных цепочек и 11 шлейфов сигнализации о пожарной и тревожной ситуации, задействовав сеть мобильной связи образца GSM 900/1800. На плате модуля поставлена небольшая антенна, но есть потенциал для установки внешней антенны, а также есть слоты для двух sim-карт. Интегрированная системная клавиатура с 17 индикаторами и 16 клавишами. Имеется возможность подсоединить до 31 внешнего устройства расширения. Энергообеспечение от сети 220В.</t>
  </si>
  <si>
    <t>Дунай ПСПН 3+DAN-DKN  ФБ</t>
  </si>
  <si>
    <t xml:space="preserve">Коммуникатор Дунай ПСПН 3 в комплексе с DAN-DKN ФБ обеспечивает получение и передачу данных от 11 шлейфов сигнализации и от 5 информационных цепочек о тревожной либо пожарной ситуации, используя при этом диапазон радиочастот. </t>
  </si>
  <si>
    <t>Дунай-16/32+DAN-DKN  ФБ</t>
  </si>
  <si>
    <t>ППКОП «Дунай-16/32» в комплекте с модулем «DAN-DKN» ФБ служит для передачи и получения данных от 16 (с модулями расширения 128) шлейфов сигнализации о пожарной и тревожной ситуации, задействовав радиочастотный диапазон. В зависимости от выделенной частоты “УКРЧАСТОТНАДЗОРОМ” модуль «DAN-DKN» комплектуется приемо-передающим устройством типа KS-900, DM-0515 или ПП-427. Интегрированная системная клавиатура с 25 индикаторами и 16 клавишами. Имеется возможность подсоединить до 31 внешнего устройства расширения через интерфейс RS485. Тамперная защита. Энергообеспечение от сети 220В.</t>
  </si>
  <si>
    <t>Дунай-16/32+Дунай-ET</t>
  </si>
  <si>
    <t>Расширяемый прибор, комплектуется модулем связи Дунай-ET, с каналом передачи данных Ethernet.Прибор используется для построения систем охранной сигнализации.</t>
  </si>
  <si>
    <t>Дунай-16/32+Дунай-G1S (SMS.GPRS)</t>
  </si>
  <si>
    <t>Комплект: Прибор приемно-контрольный «Дунай 16/32»+ Модуль Дунай-G1S предназначен для организации централизованной охраны объектов с использованием сетей связи GSM, . Прибор обеспечивает подключение до 16 шлейфов непосредственно к прибору с возможностью расширения с помощью адаптеров до 128 шлейфов, а также организацию до 128 программируемых групп шлейфов. Конфигурирование прибора осуществляется с помощью программы конфигуратора, а также с помощью системной клавиатуры</t>
  </si>
  <si>
    <t>Дунай-16/32+Дунай-G1R(GPRS)</t>
  </si>
  <si>
    <t>Дунай-16/32+Дунай-G1R ФБ (GPRS), с новым более современным модулем связи Дунай-G1R, модуль связи GSM/GPRS на 2 сим карты, основная и резервная. Основная плата охранного прибора на 16 проводных зон охраны, для подключения различных датчиков движения, открытия, разбития, ударов и т.д.  На основном корпусе ППК Дунай 16/32 так же находиться светодиодная клавиатура и индикация состояния охранной сигнализация. С помощью встроенной клавиатуры можно как снимать и ставить групы охраны, так же данная клавиатура может использоваться для программирования ППК.</t>
  </si>
  <si>
    <t xml:space="preserve">Дунай-16/32+КМ2 </t>
  </si>
  <si>
    <t>Расширяемый прибор, комплектуется модулем связи КМ2, предназначен для сопряжения с телефонной линией ГТС. Осуществляет передачу пакетов на «КОП1» или ретранслятор «ДунайР1000» с уплотнением на частоте 18 кГц.</t>
  </si>
  <si>
    <t>Дунай-4.2</t>
  </si>
  <si>
    <t xml:space="preserve">Приборы приемно-контрольные охранно-пожарные «Дунай-4.2», предназначены для приема извещений по шлейфам сигнализации от извещателей или от других ППК, в том числе от ППК типа «Дунай», «ВБД4», «ВБД6», преобразования сигналов, выдачи извещений для непосредственного восприятия человеком и (или) дальнейшей передачи извещений на пульт централизованного наблюдения с использованием телефонной линии.
</t>
  </si>
  <si>
    <t>Дунай-4.3.1S</t>
  </si>
  <si>
    <t>ППКОП «Дунай-4.3.1S» служит для передачи и получения данных от 4 шлейфов или 4 запрограммированных групп шлейфов сигнализации о пожарной и тревожной ситуации, задействовав сеть мобильной связи образца GSM 900/1800 в режимах SMS и GPRS, которые могут передаваться 8 абонентам. Интегрированная системная клавиатура с 8 индикаторами и 16 клавишами. Имеется возможность подсоединить внешнюю клавиатуру, устройство считывания кода контактных электронных ключей и других устройств с выходным реле для взятия или снятия с охраны. Энергообеспечение от сети 220В. Есть место для установки аккумулятора. 24 пользователя могут управлять группами.</t>
  </si>
  <si>
    <t>Дунай-8G без клавиатуры</t>
  </si>
  <si>
    <t>ППКОП «Дунай -8G» без клавиатуры служит для передачи и получения данных от 8 шлейфов или 8 запрограммированных групп шлейфов сигнализации о пожарной и тревожной ситуации, задействовав сеть мобильной связи образца GSM 900/1800 в режимах SMS и GPRS, которые могут передаваться 8 абонентам. Для управления прибором имеется возможность подсоединить две внешние клавиатуры «Дунай-КС8» или «Дунай-КЖ» и устройство считывания кода контактных электронных ключей «Дунай-СТМ». Энергообеспечение от сети 220В. Есть место для установки аккумулятора емкостью 7 Ач на 12В. 128 пользователей могут управлять группами.</t>
  </si>
  <si>
    <t>Дунай-8Gi без клавиатуры</t>
  </si>
  <si>
    <t>Дунай-8Gi без клавиатуры - это приемо-контрольное охранно-пожарное устройство от производителя Венбест. Применяется для организации системы безопасности. Данный прибор может круглосуточно принимать сигналы от извещателей, преобразовывать их, а также передавать сообщения на ПЦН. Устройство имеет 8 сигнализационных шлейфов и поддерживает организацию до восьми программируемых групп шлейфов. Прибор выполнен в моноблочном корпусе из пластика и не имеет клавиатуры. Есть светоиндикаторы для индикации о режиме работы прибора.</t>
  </si>
  <si>
    <t>ПРИБОРЫ ПРИЕМНО-КОНТРОЛЬНЫЕ ПОЖАРНЫЕ "ДОЗОР"</t>
  </si>
  <si>
    <t>Дозор-8 МG</t>
  </si>
  <si>
    <t>Прибор приемно-контрольный пожарный «Дозор-8МG» предназначен для  работы в централизованом режиме и обеспечивает прием извещений от автоматических и ручных пожарных извещателей по двухпроводным или четырехпроводным соединительным линиям, формирование звуковой и визуальной индикации, выдачу сигналов о пожаре, включение цепей управления устройствами звукового и светового оповещения, управление установками дымоудаления и вентиляции или другого вспомогательного оборудования. Конфигурирование прибора осуществляется с системной клавиатуры. Передача данных по каналу GPRS.</t>
  </si>
  <si>
    <t>Дозор-8 МА</t>
  </si>
  <si>
    <t>Прибор приемно-контрольный пожарный «Дозор-8МА» предназначен для  работы в автономном режиме и обеспечивает прием извещений от автоматических и ручных пожарных извещателей по двухпроводным или четырехпроводным соединительным линиям, формирование звуковой и визуальной индикации, выдачу сигналов о пожаре, включение цепей управления устройствами звукового и светового оповещения, управление установками дымоудаления и вентиляции или другого вспомогательного оборудования. Конфигурирование прибора осуществляется с системной клавиатуры.</t>
  </si>
  <si>
    <t>Дозор-8 (авт.) (с БП "Дозор" 3А/12В)</t>
  </si>
  <si>
    <t>8-зонный ППК ОП;Предназначен для приема извещений от автоматических и ручных пожарных извещателей, обработки их, формирования звуковой и визуальной индикации о принятой информации, выдачи сигналов о пожаре, неисправности и отключении на пульт централизованного пожарного наблюдения (ПЦПН) и/или включения цепей управления устройствами звукового и светового оповещения, установками дымоудаления и вентиляции или другого вспомогательного оборудования;Канал связи: только автономное применение;Бортовая клавиатура;Выносной (комплектный) блок питания ;Питание: 220В, 50Гц;
Подключаемая нагрузка: 0,7 А;
Управляемый выход, в приборе: расширяемый;
Наличие стыков RS-485.</t>
  </si>
  <si>
    <t>Адаптер предназначен для включения/выключения цепи управления исполнительным устройством. Одна переключающая группа контактов реле. Максимальный ток коммутации не более 6А при напряжении 250В частотой 50 Гц. Напряжение постоянного тока включения адаптера от 10 до 14В.</t>
  </si>
  <si>
    <t xml:space="preserve">Модуль ВЕНБЕСТ Дозор Р2042 является релейным приемно-контрольным пожарным прибором (сокращенно ППКП), который предназначен для приема информации от автоматических и ручных пожарных извещателей. Он осуществляет выдачу сигналов о пожаре, отключении или других неисправностей на пульт центрального пожарного наблюдения (сокращенно ПЦПН). Также этот прибор можно оборудовать для включения устройств управления звуковым и световым оповещением, установкам дымоудаления и вентиляции. </t>
  </si>
  <si>
    <t>Модуль М2011 — релейный модуль для ППКП типа Дозор. Модуль Дозор M-2011 представляет из себя распределитель нагрузки до 0,125А. Адаптер «Дозор-M2011» с одним силовым реле предназначен для включения/выключения цепи управления исполнительным устройством. Одна переключающая группа контактов реле. Максимальный ток коммутации не более 6А при напряжении 250В частотой 50Гц. Напряжение постоянного тока включения адаптера от 10 до 14В</t>
  </si>
  <si>
    <t>Комплект устройств для наращивания ППК ОП"ДУНАЙ"</t>
  </si>
  <si>
    <t>Дунай-TML</t>
  </si>
  <si>
    <t>Адаптер</t>
  </si>
  <si>
    <t>Дунай-АД3</t>
  </si>
  <si>
    <t>Адаптер "Дунай-АД3"  для наращивания ППК ОП "Дунай"</t>
  </si>
  <si>
    <t>Дунай-АД8</t>
  </si>
  <si>
    <t>Адаптер "Дунай-АД8"  для наращивания ППК ОП "Дунай"</t>
  </si>
  <si>
    <t xml:space="preserve">Дунай-РК4 </t>
  </si>
  <si>
    <t xml:space="preserve">Дунай-РЛ4 </t>
  </si>
  <si>
    <t>Адаптер "Дунай-РЛ4" (расширитель релейных выходов) для наращивания ППК ОП "Дунай"</t>
  </si>
  <si>
    <t>Дунай-РЛ41</t>
  </si>
  <si>
    <t xml:space="preserve">Дунай-ТМ </t>
  </si>
  <si>
    <t xml:space="preserve">Дунай-ТМR </t>
  </si>
  <si>
    <t>Дунай-ТМБ</t>
  </si>
  <si>
    <t>Дунай-TRL</t>
  </si>
  <si>
    <t>Дунай-TRL(В.01)</t>
  </si>
  <si>
    <t>Дунай-КА</t>
  </si>
  <si>
    <t>Клавиатура "Дунай-КА" для наращивания ППК ОП "Дунай"</t>
  </si>
  <si>
    <t>Дунай-КЖ</t>
  </si>
  <si>
    <t>Клавиатура "Дунай-КЖ" для наращивания ППК ОП "Дунай"</t>
  </si>
  <si>
    <t>Дунай-КС16</t>
  </si>
  <si>
    <t>Клавиатура светодиодная "Дунай-КС16" для наращивания ППК ОП "Дунай"</t>
  </si>
  <si>
    <t>ТМ Дунай-СТМ</t>
  </si>
  <si>
    <t xml:space="preserve">Устройство считывания </t>
  </si>
  <si>
    <t>Устройство считывания "ТМ УСТМ"</t>
  </si>
  <si>
    <t>Дунай-БП 1.1</t>
  </si>
  <si>
    <t>Источник питания "Дунай-БП" 1А 12В</t>
  </si>
  <si>
    <t>Дунай-БП 1.3</t>
  </si>
  <si>
    <t>Источник питания "Дунай-БП1.3" 3А 12В</t>
  </si>
  <si>
    <t>ПО Дунай-ПРО полная версия</t>
  </si>
  <si>
    <t xml:space="preserve">програмное обезпечения </t>
  </si>
  <si>
    <t>ПЦН «ОРЛАН»</t>
  </si>
  <si>
    <t>Пульт централизованного наблюдения предназначен для приема, расшифровки, регистрации и хранения кодированных сообщений, передаваемых  ППКОП «Лунь». Поддержка четырех каналов  передачи событий от объекта : канал GPRS сети GSM, голосовой канал сети GSM, автодозвон по телефонной линии, Ethernet /Internet.Комплектуется парой голосовых или GPRS Орланов.</t>
  </si>
  <si>
    <r>
      <rPr>
        <b/>
        <sz val="16"/>
        <rFont val="Times New Roman"/>
        <family val="1"/>
      </rPr>
      <t>ПЦН «ОРЛАН»
(спецпредложение)</t>
    </r>
  </si>
  <si>
    <t>При приобретении 15-ти объектовых приборов
«Лунь-11».
Пульт централизованного наблюдения предназначен для приема, расшифровки, регистрации и хранения кодированных сообщений, передаваемых  ППКОП «Лунь». Поддержка четырех каналов  передачи событий от объекта : канал GPRS сети GSM, голосовой канал сети GSM, автодозвон по телефонной линии, Ethernet /Internet.Комплектуется парой голосовых или GPRS Орланов.</t>
  </si>
  <si>
    <r>
      <rPr>
        <b/>
        <sz val="16"/>
        <rFont val="Times New Roman"/>
        <family val="1"/>
      </rPr>
      <t>Комплект расширения
«Орлан GPRS»</t>
    </r>
  </si>
  <si>
    <t>Дополнительный канал связи. Состоит из двух модулей «Орлан-Мi». Позволяет использовать GPRS канал. Поддерживает работу 2000 объектов на канале GPRS.</t>
  </si>
  <si>
    <r>
      <rPr>
        <b/>
        <sz val="16"/>
        <rFont val="Times New Roman"/>
        <family val="1"/>
      </rPr>
      <t>Комплект расширения
«ОРЛАН голос»</t>
    </r>
  </si>
  <si>
    <t>Дополнительный канал связи. Состоит из двух модулей  «Орлан-М11» и двух блоков питания. Поддерживает работу 250-350 объектов голосовом канале. ПЦН «Орлан» поддерживает работу 15 комплектов на одной шине.</t>
  </si>
  <si>
    <r>
      <rPr>
        <b/>
        <sz val="16"/>
        <rFont val="Times New Roman"/>
        <family val="1"/>
      </rPr>
      <t>Комплект расширения
«ОРЛАН видео»</t>
    </r>
  </si>
  <si>
    <t>Предназначен для приема фотоподтверждений от прибора «Дозор».</t>
  </si>
  <si>
    <r>
      <rPr>
        <b/>
        <sz val="16"/>
        <rFont val="Times New Roman"/>
        <family val="1"/>
      </rPr>
      <t>Комплект расширения
«Орлан-SMS»</t>
    </r>
  </si>
  <si>
    <t>Дополнительный канал связи для отправки SMS сообщений. Состоит из одного модуля «Орлан- Мi» с кабелем.</t>
  </si>
  <si>
    <r>
      <rPr>
        <b/>
        <sz val="16"/>
        <rFont val="Times New Roman"/>
        <family val="1"/>
      </rPr>
      <t>Комплект расширения
«Орлан-МЕ»</t>
    </r>
  </si>
  <si>
    <t>Пультовая приемная станция предназначена для быстрого и простого подключения приборов серии «Лунь» к сторонним ПЦН по каналу GSM GPRS.</t>
  </si>
  <si>
    <t>Лунь-25Т комплект</t>
  </si>
  <si>
    <t>РадиоКомплект состоящий из: Лунь-25Т радиоприемника   Аккумулятора для Лунь-25 датчиков FW2NEO и FW2MAG</t>
  </si>
  <si>
    <t>«Линд-15»
(клавиатура с цветным
сенсорным дисплеем)</t>
  </si>
  <si>
    <t>Выносной модуль индикации и управления.
Совмещен с клавиатурой. Цветной сенсорный
экран 3,7 дюйма. Постановка под охрану кодами
с клавиатуры. Работает с «Лунь-11».</t>
  </si>
  <si>
    <t>«Линд-10»
(клавиатура с ЖКИ дисплеем)</t>
  </si>
  <si>
    <t>Выносной модуль индикации и управления.Совмещен с клавиатурой. Имеет ЖКИ индикацию.Постановка под охрану кодами с клавиатуры.Работает с «Лунь-9Т».</t>
  </si>
  <si>
    <t>«Линд-11»
(клавиатура с ЖКИ дисплеем)</t>
  </si>
  <si>
    <t>Выносной модуль индикации и управления.Совмещен с клавиатурой. Имеет ЖКИ индикацию.Постановка под охрану кодами с клавиатуры.Работает с «Лунь-11».</t>
  </si>
  <si>
    <t>«Линд 7Т» комплект 
группами</t>
  </si>
  <si>
    <t>Выносной модуль индикации и управления. Постановка под охрану с помощью электронных ключей. Работает с «Лунь-7Т», «Лунь-7Н».</t>
  </si>
  <si>
    <t>«Линд-8» комплект</t>
  </si>
  <si>
    <t>Выносной модуль индикации и управления.Постановка под охрану с помощью электронных ключей. Работает с «Лунь-9Т».</t>
  </si>
  <si>
    <t>«Линд-11ТМ» комплект</t>
  </si>
  <si>
    <t>«Линд-ЕМ»</t>
  </si>
  <si>
    <t>Считыватель бесконтактных идентификационныхкарт. Работает с «Лунь-7Т», «Лунь-9Т», «Лунь-11». Работает с картами стандарта «EM-Marine»</t>
  </si>
  <si>
    <t>«Линд-9» Клавиатура</t>
  </si>
  <si>
    <t>Выносной модуль индикации и управления.Совмещен с клавиатурой. Имеет светодиоднуюиндикацию. Постановка под охрану кодами с клавиатуры. Работает с «Лунь-7Т», «Лунь-7Н».</t>
  </si>
  <si>
    <t>«Линд-Т» клавиатура с
группами</t>
  </si>
  <si>
    <t>Выносной модуль индикации и управления.Совмещен с клавиатурой. Имеет светодиодную индикацию. Постановка под охрану кодами с клавиатуры. Работает с «Лунь-9Т».</t>
  </si>
  <si>
    <t>«Линд-9М3» клавиатура</t>
  </si>
  <si>
    <t>Выносной модуль индикации и управления.Совмещен с клавиатурой. Имеет светодиодную индикацию 16 зон. Постановка под охрану кодами с клавиатуры. Работает с «Лунь-11», «Лунь-23»,«Лунь-25». Позволяет записывать радиодатчики в «Лунь-11», «Лунь-25».</t>
  </si>
  <si>
    <t>«Линд-11LED»</t>
  </si>
  <si>
    <t>Выносной модуль индикации и управления.
 Совмещен с клавиатурой. Имеет диодную индикацию. Постановка под охрану кодами с клавиатуры. Работает с «Лунь-11», «Лунь-9Т»,«Лунь-7Т», «Лунь-7Н».</t>
  </si>
  <si>
    <t>«Линд-120»</t>
  </si>
  <si>
    <t>Устройства индикации на 120 зон для Лунь-11.</t>
  </si>
  <si>
    <t>Радиоприемник L25_CROW</t>
  </si>
  <si>
    <t>Беспроводный приемник Crow серии Free Wave 2 для ППК "Лунь-25"</t>
  </si>
  <si>
    <t>Беспроводный приемник Crow серии Free Wave 2 для ППК "Лунь-11" и "Лунь-19"</t>
  </si>
  <si>
    <t>«Лунь-25»</t>
  </si>
  <si>
    <t>Объектовый прибор охранной сигнализации с блоком питания. Используется самостоятельно для объектов типа «тревожная кнопка»,«общая тревога». Возможно использование с выносными считывателями электронных ключей «Линд-7», «Линд-11ТМ», «Линд-ЕМ» и клавиатурой «Линд-9М3».
Зон на плате - 5. Расширяется адресными модулями АМ-11. Возможно расширение до 17 зон. Для доставки сообщений на ПЦН использует голосовой и/или GPRS каналы GSM-сети. Поддержка радиодатчиков. Поддержка автономной работы в режиме: SMS+дозвон или на orlan.ua. Аккумулятор в комплект не входит.</t>
  </si>
  <si>
    <t>«Лунь-25Т»</t>
  </si>
  <si>
    <t>Объектовый прибор охранной сигнализации с блоком питания и считывателем электронных ключей на корпусе. Используется самостоятельно для объектов типа «квартиры», «банкоматы». Индикация интегрирована в считыватель.Возможно использование с выносными считывателями электронных ключей «Линд-7», «Линд- 11ТМ», «Линд-ЕМ» и клавиатурой «Линд-9М3». Зон на плате - 5. Расширяется адресными модулями АМ-11. Возможно
расширение до 17 зон. Для доставки сообщений на ПЦН использует голосовой и/или GPRS каналы GSM-сети. Три ключа Touch-Memory в комплекте. Поддержка радиодатчиков. Поддержка автономной работы в режиме: SMS+дозвон или на orlan.ua. Аккумулятор в комплект не входит.</t>
  </si>
  <si>
    <t>«Лунь-25Е»</t>
  </si>
  <si>
    <t>Объектовый прибор охранной сигнализации с блоком питания и считывателем бесконтактных брелоков. Используется самостоятельно
для объектов типа «тревожная кнопка», «общая тревога». Индикация интегрирована с считыватель. Возможно использование с выносными считывателями электронных ключей «Линд-7», «Линд-11ТМ», «Линд-ЕМ» и клавиатурой «Линд-9М3». Зон на плате - 5. Расширяется адресными модулями АМ-11. Возможно расширение до 17 зон. Для доставки сообщений на ПЦН использует голосовой и/или GPRS каналы GSM-сети. Три брелока EM в комплекте. Поддержка радиодатчиков.Поддержка автономной работы в режиме: SMS+дозвон или на orlan.ua. Аккумулятор в комплект не входит.</t>
  </si>
  <si>
    <t>«Лунь-7Н»</t>
  </si>
  <si>
    <t>Объектовый прибор охранной сигнализации.Расширитель зон для «Лунь-7Т». Подключается к «Лунь-7Т» и позволяет организовать отдельную группу или расширение на 8 зон. В комплекте поставляется с «Линд-7Т» комплект.</t>
  </si>
  <si>
    <t>«Лунь-7Н» с клавиатурой</t>
  </si>
  <si>
    <t>Объектовый прибор охранной сигнализации.Расширитель зон для «Лунь-7Т». Подключается к«Лунь-7Т» и позволяет организовать отдельную группу или расширение на 8 зон. В комплекте поставляется с «Линд-9» Клавиатура.</t>
  </si>
  <si>
    <t>«Лунь-7Т»</t>
  </si>
  <si>
    <t>Расширяемый объектовый прибор охранной сигнализации без блока питания в малом корпусе(плата+корпус). Используется самостоятельно для объектов типа «тревожная кнопка», «общая тревога», либо в комплекте с выносной клавиатурой «Линд-9», или считывателем электронных ключей «Линд-7». Расширяется сетевыми приборами «Лунь-7Н». Для доставки сообщений на ПЦН использует голосовой и/или GPRS каналы GSM-сети. Возможно подключение до 29 шт. «Лунь-7Н».</t>
  </si>
  <si>
    <t>«Лунь-7Т» моноблок</t>
  </si>
  <si>
    <t>Расширяемый объектовый прибор охранной сигнализации с блоком питания. Используется самостоятельно для объектов типа «тревожная кнопка», «общая тревога», либо в комплекте свыносной клавиатурой «Линд-9», или считывателем электронных ключей «Линд-7».Расширяется сетевыми приборами «Лунь-7Н». Для доставки сообщений на ПЦН использует голосовой и/или GPRS каналы GSM-сети. Возможно подключение до 29 шт. «Лунь-7Н».</t>
  </si>
  <si>
    <t>«Лунь-9С»</t>
  </si>
  <si>
    <t>Объектовое устройство сопряжения беспроводного канала связи GSM (плата устанавливается внутри стороннего ППК). Плата подключается к любым панелям, поддерживающим протокол ContactID или импульсный протокол 20 bps. Для доставки  сообщений на ПЦН использует голосовой и/или  GPRS каналы GSM-сети. Имеет возможность использовать две SIM — карты в GPRS канале.</t>
  </si>
  <si>
    <t>«Лунь-9С» в корпусе</t>
  </si>
  <si>
    <t>Объектовое устройство сопряжения беспроводного канала связи GSM (плата в
корпусе). Плата подключается к любым панелям, поддерживающим протокол ContactID или импульсный протокол 20 bps. Для доставки сообщений на ПЦН использует голосовой и/или GPRS каналы GSM-сети. Имеет возможность использовать две SIM — карты в GPRS канале. Имеет сертификат для передачи пожарной тревоги.</t>
  </si>
  <si>
    <t>«Лунь-9Т»</t>
  </si>
  <si>
    <t>Объектовый прибор охранной сигнализации. Имеет 8 зон,возможность разбиения на 2 независимых и третью зависимую группу. Контроль сирены, контроль АКБ. Два дополнительных управляемых релейных выхода. Используется самостоятельно для объектов типа «тревожная кнопка», «общая тревога», либо в комплекте с выносной клавиатурой «Линд-Т», «Линд-10», или считывателем электронных ключей «Линд-8». Комплектуется блоком питания. Для доставки сообщений на ПЦН использует голосовой и/или GPRS каналы GSM-сети. Имеет возможность использовать две SIM - карты.</t>
  </si>
  <si>
    <t>«Лунь-11»</t>
  </si>
  <si>
    <t>Расширяемый объектовый прибор охранно-пожарной сигнализации. Предназначен для организации пультовой (технической) охраны. Поддержка канала GPRS на 2-ух SIM-картах. Имеет 8 проводных зон, 4 управляемых выхода, выход под сирену, встроенный контроллер АКБ, возможность гибкого расширения проводных зон платами «Лунь-11Е» и «Лунь-11Н» по 10 зон в каждой, а так же расширение беспроводными радио-датчиками. Имеет возможность свободного разделения на 16 групп. Поддерживает 16 клавиатур «Линд-11LCD», «Линд-11LED» или «Линд-9М», и до 24 считывателей электронных ключей «Линд-11ТМ». Возможность управления с мобильного телефона.</t>
  </si>
  <si>
    <t>«Лунь-11» в корпусе Л25</t>
  </si>
  <si>
    <t>Расширяемый объектовый прибор охранно-пожарнойсигнализации в малом корпусе без блока питания. Предназначен для организации пультовой (технической) охраны. Поддержка канала GPRS на 2-ух SIM- картах. Имеет 8 проводных зон, 4 управляемых выхода, тамперную зону, выход под сирену, встроенный контроллер АКБ, возможность гибкого расширения проводных зон платами «Лунь-11Е» и «Лунь-11Н» по 10 зон в каждой, а так же расширение беспроводными радио-датчиками. Имеет возможность свободного разделения на 16 групп. Поддерживает 16 клавиатур «Линд-11LCD», «Линд-11LED» или «Линд-9М», и до 24 считывателей электронных ключей «Линд-11ТМ». Возможность управления с мобильного телефона.</t>
  </si>
  <si>
    <t>«Лунь-11Н»</t>
  </si>
  <si>
    <t>Плата расширитель зон и групп объектового прибора «Лунь-11». Подключается к «Лунь-11» и позволяет расширить прибор на 10 проводных зон или организовать отдельную охранную группу, так же имеет 2 управляемых выхода, тамперную зону, выход под сирену, встроенный контроллер АКБ.</t>
  </si>
  <si>
    <t>«Лунь-11Е»</t>
  </si>
  <si>
    <t>Плата расширитель зон и групп объектового прибора «Лунь-11». Подключается к «Лунь-11» и позволяет  расширить прибор на 10 проводных зон или организовать отдельную охранную группу, встраивается непосредственно в корпус основного прибора. Устанавливается в корпус к основной плате  «Лунь-11/Лунь-11Н»</t>
  </si>
  <si>
    <t>«Лунь-19»</t>
  </si>
  <si>
    <t>Беспроводной объектовый прибор охранно-пожарной сигнализации, с цветным сенсорным графическим экраном 4,7 дюйма. Предназначен для организации пультовой (технической) охраны. Поддержка канала GPRS на 2-ух SIM-картах, встроенный LAN-коммуникатор, возможность подключения дополнительного wi-fi модуля. Имеет 2 проводные зоны, 30 беспроводных зон, встроенную сирену, встроенный контроллер АКБ и аккумулятор в комплекте. Имеет возможность разделения на 2 группы.</t>
  </si>
  <si>
    <t>Адаптер DC-DC-5V-12V</t>
  </si>
  <si>
    <t>Повышающий блок питания для Лунь-19. Дает возможность подключать 1-2 активных датчика.  При подключении к +VOUT и GND в Лунь-19 подает на свой выход 12 вольт.</t>
  </si>
  <si>
    <t>A-Sensor</t>
  </si>
  <si>
    <t>Датчик удара и наклона. Регулируемая чувствительность к вибрации (ударам) и сработка при наклоне на 5 градусов.</t>
  </si>
  <si>
    <t>«Дозор» комплект</t>
  </si>
  <si>
    <t>Модуль фотоподтверждения, работает с «Лунь-11», позволяет подключать до 4-х аналоговых  камер. В комплекте адаптер «Ajax RR108-Лунь 11», для подключения платы к ППК.</t>
  </si>
  <si>
    <t>«Адаптер W11М»</t>
  </si>
  <si>
    <t>Модуль Wi-Fi, работает с «Лунь-11». Добавляет приборам «Лунь-11» возможность передачи информации на ПЦН с помощью беспроводного Интернета.</t>
  </si>
  <si>
    <t>«Адаптер W19»</t>
  </si>
  <si>
    <t>Модуль Wi-Fi, работает с «Лунь-19». Добавляет приборам «Лунь-19» возможность передачи информации на ПЦН с помощью беспроводного Интернета.</t>
  </si>
  <si>
    <t>«Адаптер W25»</t>
  </si>
  <si>
    <t>Модуль Wi-Fi, работает с «Лунь-25». Добавляет приборам «Лунь-25» возможность передачи информации на ПЦН с помощью беспроводного Интернета.</t>
  </si>
  <si>
    <t>«LanCom»</t>
  </si>
  <si>
    <t>«Алет-9 mod.11»</t>
  </si>
  <si>
    <t>Прибор для охраны и/или мониторинга автотранспорта (личный автомобиль, группа реагирования), со встроенной GPS и GSM-антенной. Работает с ПО «Феникс-4» и приложением «Феникс-GPS». Встроенные антены.</t>
  </si>
  <si>
    <t>«Алет-9 mod.15»</t>
  </si>
  <si>
    <t>Прибор для охраны и/или мониторинга автотранспорта (личный автомобиль, группа реагирования), с выносной GPS и GSM антенной. Работает с ПО «Феникс-4» и приложением «Феникс-GPS». Выносные антены GPS и GPRS.</t>
  </si>
  <si>
    <t>Модуль релейных выходов
«МРВ-8»</t>
  </si>
  <si>
    <t>Предназначен для расширения функциональных  возможностей охранно-пожарной сигнализации объектов, на которых установлен ППК «Лунь-7Т». Имеет 8 конфигурируемых релейных выходов.</t>
  </si>
  <si>
    <t>Модуль релейных выходов
«МРВ-8М»</t>
  </si>
  <si>
    <t>Предназначен для расширения функциональных возможностей охранно-пожарной сигнализации объектов, на которых установлен ППК «Лунь-11». Имеет 8 конфигурируемых релейных выходов.</t>
  </si>
  <si>
    <t>ПАК «Клиент-инфо»</t>
  </si>
  <si>
    <t>Предназначен для автоматического массового информирования клиентов с помощью СМС- сообщений. В том числе, задолженности за какие-либо услуги, например за услуги охраны, транспортные и монтажные услуги, продажа в рассрочку, очередного погашения кредита и прочее.</t>
  </si>
  <si>
    <t>«Феникс-GPS» комплект</t>
  </si>
  <si>
    <t>Предназначен для контроля местоположения объектов. Работает  с ПО «Феникс-4» и приборами «Алет-9».</t>
  </si>
  <si>
    <t>«Феникс мобильный- 4»</t>
  </si>
  <si>
    <t>Приложение для планшетов ГБР, позволяет исключить ошибки и снизить время реагирования.</t>
  </si>
  <si>
    <t>Ключ аппаратной защиты. Для запуска ПО
«Феникс-4».</t>
  </si>
  <si>
    <t>Телефонный коммуникатор
«ТК-17»</t>
  </si>
  <si>
    <t>Предназначен для работы совместно с ППК «Лунь 7Т», «Лунь-9Т/9Р», «Лунь-11» и передачи информации от охранного прибора Лунь, по проводным коммутируемым телефонным линиям на пульт централизованного наблюдения в протоколе Contact ID. Так же в качестве приемных станций можно использовать ПАКТ-2, SurGard MLR2</t>
  </si>
  <si>
    <t>Антена GSM для Луня</t>
  </si>
  <si>
    <t>Антенна MMCX 15м</t>
  </si>
  <si>
    <t>Антенна MMCX 20м</t>
  </si>
  <si>
    <t>Антенна MMCX 25м</t>
  </si>
  <si>
    <t>Переходник MMCX/SMA</t>
  </si>
  <si>
    <t>Переходник позволяющий подключить GSM антену для Орлана, Ориона  к Луню</t>
  </si>
  <si>
    <t>Антенна SMA 2,5м</t>
  </si>
  <si>
    <t xml:space="preserve">Антена GSM для Орлана, Ориона  </t>
  </si>
  <si>
    <t>Антенна SMA 15м</t>
  </si>
  <si>
    <t>Антенна SMA 20м</t>
  </si>
  <si>
    <t>Антенна SMA 25м</t>
  </si>
  <si>
    <t>Кабель «Орлан-Орлан»</t>
  </si>
  <si>
    <t>Кабель для соединения Орланов-голосовых в шину</t>
  </si>
  <si>
    <t>Кабель USB «Компьютер- Орлан»</t>
  </si>
  <si>
    <t>Кабель для подключения Орлана-голосового к USB-порту компьютера</t>
  </si>
  <si>
    <t>Кабель USB «Конфигуратор»
(для конф. Луней)</t>
  </si>
  <si>
    <t>Кабель для конфигурирования «Лунь-9Т», «Лунь-7Т», «Алет-9», «Лунь-9С»</t>
  </si>
  <si>
    <t>Корпус (Луня) моноблок</t>
  </si>
  <si>
    <t>«Б005» - пластиковый корпус 240*300*85</t>
  </si>
  <si>
    <t>Плата контроля заряда АКБ</t>
  </si>
  <si>
    <t>Предназначена для работы с ППК «Лунь-7Т».</t>
  </si>
  <si>
    <t>«NES-35-15» - блок питания импульсный. Применяется в моноблоках: «Лунь-11», «Лунь- 9Т», «Лунь-7Т» моноблок, а также в «блок питания импульсный»</t>
  </si>
  <si>
    <t>Электронный ключ</t>
  </si>
  <si>
    <t>Устройство постановки снятия с охраны. Применяется со считывателями «Линд-7», «Линд-8», «Линд-11ТМ»</t>
  </si>
  <si>
    <t>Кабель «MCR-300  visonic»</t>
  </si>
  <si>
    <t>Кабель соединения радиоприемника MCR-300 с ППК «Лунь-11»,  ППК «Лунь-19»</t>
  </si>
  <si>
    <t>Адаптер «Ajax RR108-
Лунь11»</t>
  </si>
  <si>
    <t>Кабель соединения радиоприемника Ajax RR108 с ППК«Лунь-11»</t>
  </si>
  <si>
    <t>Адаптер «АМ-11-Config»</t>
  </si>
  <si>
    <t>Плата-адаптер для подключения адресного модуля «АМ-11», посредством кабеля для подключения Орланов GPRS.</t>
  </si>
  <si>
    <t>Адресный модуль «АМ-11»</t>
  </si>
  <si>
    <t>Модуль расширения шлейфов сигнализации на 3 зоны. Работает с «Лунь-11». Возможно подключить до 31 шт. Для настройки необходим Адаптер «АМ-11» — Config.</t>
  </si>
  <si>
    <t>Импульсный источник питания«NES-35-15» 12V в корпусе, плата «Controll AKB»</t>
  </si>
  <si>
    <t>Блок питания импульсный
для «Лунь-11Н»</t>
  </si>
  <si>
    <t>Импульсный источник питания «NES-35-15» 12V в корпусе</t>
  </si>
  <si>
    <t>Оборудование индикации ЦПТС «Орлан-П»</t>
  </si>
  <si>
    <t>Пульт противопожарной  охраны. Предназначен для обработки сигналов от приборов противопожарной сигнализации и передачи данных в отделение МЧС. Состоит из  ПО
«Феникс-4П», HASP-ключа, персонального компьютера (моноблок), ОС,  блока бесперебойного питания, клавиатуры и мыши.</t>
  </si>
  <si>
    <t>Трансиверы ЦПТС «Орлан- Мi»</t>
  </si>
  <si>
    <t>Модули приема тревожных сообщений. Предназначены для приема сигналов от приборов противопожарной сигнализации. Состоит из комплекта «Орлан-Мi»-2шт. Работают по GPRS каналу.</t>
  </si>
  <si>
    <t>«Лунь-9Р»</t>
  </si>
  <si>
    <t>Объектовый прибор пожарной сигнализации. Предназначен для пультовой (технической) противопожарной охраны малых и средних объектов. Для доставки сообщений на ЦПТС использует GPRS канал. Имеет 8 зон. Устройство индикации и управления интегрировано в корпус прибора. 2 SIM карты.</t>
  </si>
  <si>
    <t>Кабель  для конфигурирования «Лунь-11»</t>
  </si>
  <si>
    <t>Кабель «USB-miniUSB»</t>
  </si>
  <si>
    <t>Кабель  для конфигурирования «Лунь-19»</t>
  </si>
  <si>
    <t>Кабель «USB-microUSB»</t>
  </si>
  <si>
    <t>Тревожная кнопка</t>
  </si>
  <si>
    <t>Приложение «Мобильная тревожная кнопка» может использоваться как личный персональный трекер с выходом на ПЦН «ОРЛАН» и сайт http://gpspla.net</t>
  </si>
  <si>
    <t>Плата «Лунь-11» rev.17ВК</t>
  </si>
  <si>
    <t>Плата объектового прибора охранно-пожарной сигнализации. Предназначена для организации пультовой (технической) охраны. Поддержка канала GPRS на 2-ух SIM-картах. Имеет 8 проводных зон, 4 управляемых выхода, выход под сирену, встроенный контроллер АКБ, возможность гибкого расширения проводных зон платами «Лунь-11Е» и «Лунь-11Н» по 10 зон в каждой, а так же расширение беспроводными радио-датчиками. Имеет возможность свободного разделения на 16 групп. Поддерживает до 16-ти клавиатур «Линд-11LCD», «Линд- 11LED», «Линд-9М», и до 24 считывателей электронных ключей «Линд-11ТМ». Возможность управления с мобильного телефона.</t>
  </si>
  <si>
    <t>Плата «Лунь-9Т»
изм10 мод 2 ВК</t>
  </si>
  <si>
    <t>Плата объектового прибора охранной сигнализации. Имеет 8 зон, возможность разбиения на 2 независимых и третью зависимую группу. Контроль сирены, контроль АКБ. Два дополнительных управляемых релейных выхода. Используется самостоятельно для объектов типа «тревожная кнопка», «общая тревога», либо в комплекте с выносной клавиатурой «Линд-Т»,«Линд-10», или считывателем электронных ключей (Линд-8). Комплектуется блоком питания. Для доставки сообщений на ПЦН использует голосовой и/или GPRS каналы GSM-сети. Имеет возможность использовать две SIM — карты.</t>
  </si>
  <si>
    <t xml:space="preserve">Опт </t>
  </si>
  <si>
    <t>Опт</t>
  </si>
  <si>
    <t>Приборы для работы в составе СПТС "МОСТ" "Селена"и  ПТК "Интеграл" по телефонным линиям</t>
  </si>
  <si>
    <t xml:space="preserve">   Орион 4ТИ.2+кл.  </t>
  </si>
  <si>
    <t>4 зонный,  выносная  клавиатура в комплекте, есть возможность подключения считывателей Touch Memory , выход на сирену, выходы на ПЦН: релейный, Мост, Селена, Интеграл,  под АКБ 7А/ч, программирование с клавиатуры, ВИП, встроенный фильтр НЧ, БПТЛ, БЗА , пластм. корпус</t>
  </si>
  <si>
    <t xml:space="preserve">   Орион 8ТИ.2+кл. с БП-1</t>
  </si>
  <si>
    <t>8 зонный, до 8 групп, 16 кодов доступа, до 2-х выносных клавиатур (в комплект поставки входит 1-на клавиатура), есть возможность подключения считывателей Touch Memory, задержка на вход/выход, выход на сирену, выходы на ПЦН: релейный,  Мост, Селена, Интеграл,  под АКБ 7А/ч, ВИП, встроенный фильтр НЧ, БЗА, БПТЛ, пластм. корпус</t>
  </si>
  <si>
    <t xml:space="preserve">   Орион 16+кл.  </t>
  </si>
  <si>
    <t>16 зонный, 16 групп, до 3-х выносных клавиатур (в комплект поставки входит 1-на клавиатура), выход на  сирену, выходы на ПЦН: релейный, Мост, Селена,  Интеграл,  задержка вход /выход, под АКБ 7А/ч, 2 релейных выхода и возможность подключения МРЛ-2.1, встроенная внутренняя сирена, встроенный фильтр НЧ, БЗА, БПТЛ, пластм. корпус</t>
  </si>
  <si>
    <t>Объектовое оборудование для работы в составе СПТС "МОСТ" по GSM каналу и автодозвону</t>
  </si>
  <si>
    <t>Орион 1 ТК</t>
  </si>
  <si>
    <r>
      <t xml:space="preserve">  2 зонний,</t>
    </r>
    <r>
      <rPr>
        <b/>
        <sz val="16"/>
        <rFont val="Times New Roman"/>
        <family val="1"/>
      </rPr>
      <t xml:space="preserve"> CSD- та GPRS-формати</t>
    </r>
    <r>
      <rPr>
        <sz val="16"/>
        <rFont val="Times New Roman"/>
        <family val="1"/>
      </rPr>
      <t xml:space="preserve"> GSM-каналу зв'язку,
- універсальний вихід для підключення сирени або електрозамку;
- Два виносних індикатора стану зон. 
- </t>
    </r>
    <r>
      <rPr>
        <b/>
        <sz val="16"/>
        <color indexed="12"/>
        <rFont val="Times New Roman"/>
        <family val="1"/>
      </rPr>
      <t xml:space="preserve">є можливість підключення зчитувачів Touch Memory і керування за допомогою радіокомплектів КРП "Оріон-РК", та мобільного телефона.
</t>
    </r>
    <r>
      <rPr>
        <sz val="16"/>
        <rFont val="Times New Roman"/>
        <family val="1"/>
      </rPr>
      <t xml:space="preserve">- Постановка під охорону/зняття з охорони виконується за допомогою ключів "Touch Memory " (до чотирьох ключів); з мобільного телефону користувача (до чотирьох номерів користувачів), а також з ПЦС. 
 - Вихід на ПЦС: </t>
    </r>
    <r>
      <rPr>
        <b/>
        <sz val="16"/>
        <rFont val="Times New Roman"/>
        <family val="1"/>
      </rPr>
      <t>протокол "МОСТ"</t>
    </r>
    <r>
      <rPr>
        <sz val="16"/>
        <rFont val="Times New Roman"/>
        <family val="1"/>
      </rPr>
      <t>, протокол "Селена"
 - Програмування за допомогою SMS або USB-програматора,
 - АКБ 1,2 А*г. Пластиковий корпус.</t>
    </r>
  </si>
  <si>
    <t>Орион 1 ТК (i)</t>
  </si>
  <si>
    <r>
      <t xml:space="preserve"> - 2 зонний,</t>
    </r>
    <r>
      <rPr>
        <b/>
        <sz val="16"/>
        <rFont val="Times New Roman"/>
        <family val="1"/>
      </rPr>
      <t xml:space="preserve"> CSD- та GPRS-формати</t>
    </r>
    <r>
      <rPr>
        <sz val="16"/>
        <rFont val="Times New Roman"/>
        <family val="1"/>
      </rPr>
      <t xml:space="preserve"> GSM-каналу зв'язку,
- універсальний вихід для підключення сирени або електрозамку;
- Два виносних індикатора стану зон. 
- </t>
    </r>
    <r>
      <rPr>
        <b/>
        <sz val="16"/>
        <color indexed="12"/>
        <rFont val="Times New Roman"/>
        <family val="1"/>
      </rPr>
      <t xml:space="preserve">є можливість підключення зчитувачів Touch Memory і керування за допомогою радіокомплектів КРП "Оріон-РК", та мобільного телефона.
</t>
    </r>
    <r>
      <rPr>
        <sz val="16"/>
        <rFont val="Times New Roman"/>
        <family val="1"/>
      </rPr>
      <t xml:space="preserve">- Постановка під охорону/зняття з охорони виконується за допомогою ключів "Touch Memory " (до чотирьох ключів); з мобільного телефону користувача (до чотирьох номерів користувачів), а також з ПЦС. 
 - Вихід на ПЦС: </t>
    </r>
    <r>
      <rPr>
        <b/>
        <sz val="16"/>
        <rFont val="Times New Roman"/>
        <family val="1"/>
      </rPr>
      <t>протокол "Інтеграл-О"</t>
    </r>
    <r>
      <rPr>
        <sz val="16"/>
        <rFont val="Times New Roman"/>
        <family val="1"/>
      </rPr>
      <t xml:space="preserve">
 - Програмування за допомогою SMS або USB-програматора,
 - АКБ 1,2 А*г. Пластиковий корпус.</t>
    </r>
  </si>
  <si>
    <t>Орион 4Т.3.2 (2 sim)</t>
  </si>
  <si>
    <t>4 зонный, с двумя SIM-картами GPRS-формат GSM-канала связи. Двухцветная выносная клавиатура, задержка на вход/выход, выход на сирену, выходы на ПЦН: релейный, СПТС "Мост" . Под АКБ 7А/ч, встроенный БЗА. Пластм. корпус и возможностью подключения Ethernet-модуля для создания дублирующего канала по сети Ethernet</t>
  </si>
  <si>
    <t>Орион 4Т.3.2 mini</t>
  </si>
  <si>
    <t>4 зоны, 8 групп, 16 кодов доступа, GSM/GPRS, две SIM-карты, протоколы "МОСТ" и "Селена", 2 релейных выхода, выход на сирену, копрус под АКБ 2,2 А*ч</t>
  </si>
  <si>
    <t>Орион 8Т.3.2(2sim)</t>
  </si>
  <si>
    <t>8 зонный, с двумя SIM-картами GPRS-формат GSM-канала связи. до 2-х выносных клавиатур (в комплект поставки входит 1-на клавиатура)Двухцветная индикация, задержка на вход/выход, выход на сирену, выходы на ПЦН: релейный, СПТС "Мост" . Под АКБ 7А/ч, встроенный БЗА.программирование с клавиатуры. Пластм. корпус и возможностью подключения Ethernet-модуля для создания дублирующего канала по сети Ethernet</t>
  </si>
  <si>
    <t>Орион 16Т.3.2 (2 sim)</t>
  </si>
  <si>
    <t>16 зонный, с двумя SIM-картами GPRS-формат GSM-канала связи. 16 групп, до 3-х выносных клавиатур, Двухцветная индикация, задержка на вход/выход, выход на сирену, выходы на ПЦН: релейный, СПТС "Мост" . Под АКБ 7А/ч, встроенный БЗА.программирование с клавиатуры. 2-ва реле выхода и возможность подключения МРЛ-2.1,встроеная сирена, ВИП. Пластм. корпус и возможностью подключения Ethernet-модуля для создания дублирующего канала по сети Ethernet</t>
  </si>
  <si>
    <t xml:space="preserve">Eternet модуль БПСЕ </t>
  </si>
  <si>
    <t>Объектовое оборудование для работы в составе СПТС "Спайдер" по GSM каналу</t>
  </si>
  <si>
    <t>Орион 4И.3.2+кл.</t>
  </si>
  <si>
    <t>4 зонный, с двумя SIM-картами GPRS-формат GSM-канала связи. Двухцветная выносная клавиатура, задержка на вход/выход, выход на сирену, выходы на ПЦН: релейный, интеграл . Под АКБ 7А/ч, встроенный БЗА. Пластм. корпус и возможностью подключения Ethernet-модуля для создания дублирующего канала по сети Ethernet</t>
  </si>
  <si>
    <t>Орион 4И.3.2 mini</t>
  </si>
  <si>
    <t xml:space="preserve">4 зони, 8 груп;16 кодів доступу (ключів Touch Memory); GSM/GPRS;дві SIM-карти;протокол "Інтеграл-О"; програмування за допомогою клавіатури або з ПК (з використанням USB-програматора);  2 релейних виходи, вихід на сирену;компактний пластиковий корпус під АКБ 2,2 А*г, вбудований БЗА. </t>
  </si>
  <si>
    <t>Орион 8И.3.2+кл.</t>
  </si>
  <si>
    <t>8 зонный, с двумя SIM-картами GPRS-формат GSM-канала связи. до 2-х выносных клавиатур (в комплект поставки входит 1-на клавиатура). Двухцветная индикация, задержка на вход/выход, выход на сирену, выходы на ПЦН: релейный, интеграл . Под АКБ 7А/ч, встроенный БЗА.программирование с клавиатуры. Пластм. корпус и возможностью подключения Ethernet-модуля для создания дублирующего канала по сети Ethernet</t>
  </si>
  <si>
    <t>Орион 16И.3.2+кл.</t>
  </si>
  <si>
    <t>16 зонный, с двумя SIM-картами GPRS-формат GSM-канала связи. 16 групп, до 3-х выносных клавиатур, Двухцветная индикация, задержка на вход/выход, выход на сирену, выходы на ПЦН: релейный, интеграл . Под АКБ 7А/ч, встроенный БЗА.программирование с клавиатуры. 2-ва реле выхода и возможность подключения МРЛ-2.1, встроеная сирена, ВИП. Пластм. корпус и возможностью подключения Ethernet-модуля для создания дублирующего канала по сети Ethernet</t>
  </si>
  <si>
    <t>Приборы приемо-контрольные охранно-пожарные автономные</t>
  </si>
  <si>
    <t>Орион 4ТМ.1+кл.</t>
  </si>
  <si>
    <t>4 зонный,сеть GSM, выносная клавиатура, задержка на вход/выход, выход на сирену, выходы на ПЦН: релейный, 8 голосовых сообщений по 6 сек, 16 SMS сообщений. под АКБ 7А/ч, встроенный БЗА. В комплект входят GSM-модуль с антеной. Пластм. корпус. Возможность дистанционного управления и прослушивания помещения</t>
  </si>
  <si>
    <t>Орион 8ТМ.1+кл.</t>
  </si>
  <si>
    <t>8 зонный, сеть GSM, до 2-х выносных клавиатур (в комплект поставки входит 1-на клавиатура), задержка на вход/выход, выход на сирену, выходы на ПЦН: релейный, 19 голосовых сообщений по 6 сек, 32 SMS сообщений. под АКБ 7А/ч, встроенный БЗА. В комплект входят GSM-модуль с антеной. Пластм.й корпус. Возможность дистанционного управления и прослушивания помещения</t>
  </si>
  <si>
    <t>Дополнительные блоки к ППКОП</t>
  </si>
  <si>
    <t>ВИП Орион 8Т.1</t>
  </si>
  <si>
    <t>выносная индикационная панель для Орион 8Т.1,  Орион 8Т.2</t>
  </si>
  <si>
    <t>ВИП Орион 16</t>
  </si>
  <si>
    <t>выносная индикационная панель для Орион 16, Орион 16Т.3.1, Орион 16Т.3.2</t>
  </si>
  <si>
    <t>Клавиатура 4ТД</t>
  </si>
  <si>
    <t>дополнительная клавиатура для Орион 4Т.3.2, 4ТМ.1</t>
  </si>
  <si>
    <t>дополнительная клавиатура для Орион 8Т.3.2, 8ТМ.1</t>
  </si>
  <si>
    <t>Клавиатура 16</t>
  </si>
  <si>
    <t>дополнительная клавиатура для Орион 16</t>
  </si>
  <si>
    <t>ПСО 18 кГц-GPRS</t>
  </si>
  <si>
    <r>
      <t xml:space="preserve">     Пристрій сполучення об'єктовий (емулятор телефонної лінії), призначений для приймання інформації від ППКО, що працюють по зайнятій телефонній лінії (18кГц, протокол</t>
    </r>
    <r>
      <rPr>
        <b/>
        <sz val="16"/>
        <rFont val="Times New Roman"/>
        <family val="1"/>
      </rPr>
      <t xml:space="preserve"> "Інтеграл-О"</t>
    </r>
    <r>
      <rPr>
        <sz val="16"/>
        <rFont val="Times New Roman"/>
        <family val="1"/>
      </rPr>
      <t xml:space="preserve">) та подальшого передавання даної інформації на ПЦС через мережу GSM (формат GPRS) в протоколі </t>
    </r>
    <r>
      <rPr>
        <b/>
        <sz val="16"/>
        <rFont val="Times New Roman"/>
        <family val="1"/>
      </rPr>
      <t>"Інтеграл-О"</t>
    </r>
    <r>
      <rPr>
        <sz val="16"/>
        <rFont val="Times New Roman"/>
        <family val="1"/>
      </rPr>
      <t xml:space="preserve">.  
      Компактний розмір, універсальна комплектація, розміщення 2-ох SIM карт, програмування за допомогою ПЗ "O-Loader" чи SMS-повідомленнями. </t>
    </r>
  </si>
  <si>
    <t>ПСО 18 кГц-GPRS 
(Contact ID)</t>
  </si>
  <si>
    <t xml:space="preserve">  Пристрій сполучення об'єктовий (емулятор телефонної лінії), призначений для приймання інформації від ППКО, що працюють по зайнятій телефонній лінії (18кГц, протокол Contact ID) та подальшого передавання даної інформації на ПЦС через мережу GSM (формат GPRS) в протоколі "МОСТ".  
      Компактний розмір, універсальна комплектація, розміщення 2-ох SIM карт, програмування за допомогою ПЗ "O-Loader" чи SMS-повідомленнями.</t>
  </si>
  <si>
    <t>Краткое описание товара</t>
  </si>
  <si>
    <t>Выносной модуль индикации и управления.Постановка под охрану с помощью электронных ключей. Работает с «Лунь-11».</t>
  </si>
  <si>
    <t>Тирас 4П</t>
  </si>
  <si>
    <t xml:space="preserve">4-х  зонный  пож. прибор, разделение пожар/неисправность. Доп. подкл. управляемого модуля  МРЛ-2 (МРЛ-2.1),  МЦА. Возм. подкл. в 1 шлейф  пожарных извещателей с замыкающимися (размыкающимися) контактами и токопотребляющих 2-х проводных пож. изв. Встр. клав., 4 уровня доступа. Метал. корпус, под АКБ 7 А/ч , ЕN-54 </t>
  </si>
  <si>
    <t>Тирас 8П</t>
  </si>
  <si>
    <t>То же что и 4-ех зонный, только 8-ми зонный, ЕN-54</t>
  </si>
  <si>
    <t>Тирас 16П</t>
  </si>
  <si>
    <t xml:space="preserve">16-ти зонный пож. прибор, разделение пожар/неисправность. Доп. подкл. двух управляемых модулей  МРЛ-2 (или МРЛ-2.1), МЦА. Возможность подключения в 1 шлейф  пож. изв. с замыкающимися NC, NO контактами и токопотребляющих 2-х проводных пож. извещателей. Встроенная клавиатура. 4 уровня доступа. Метал. корпус, под АКБ 18 А/ч,  ЕN-54 </t>
  </si>
  <si>
    <t>Тірас 16.128П + ВПК Тірас</t>
  </si>
  <si>
    <t>ППКП "Тирас-16.128П" предназначен для реализации пожарной сигнализации для средних и крупных обьектов емкостью от 16 до 128 зон. Увеличение количества зон осуществляется при использовании нового поколения ППКП серии "Тирас-П": "Тирас-4П", "Тирас-8П", "Тирас-16П". ППКП "Тирас-16.128П" поддерживает работу до 32 направлений пожаротушения при использовании ПУиЗ "Тирас-1" нового поколения (1 ПУиЗ "Тирас-1" - 1 направление пожаротушения). Связь между элементами системы реализуеться с помощью системной шины RS485 с возможностью реализации топологии "кольцо". Общее количество устройств в системе до 32 шт. Управление прибором осуществляется с помощью новой ВПК Тирас с новыми возможностями: именование зон и устройств системы, изменение языка интерфейса, автоматический поиск и приписка устройств системы и др. Поддержка до 2-х ВПК Тирас. ППКП "Тирас-16.128П" работает с разными типами извещателей в зонах: 2-х проводными, 4-х проводными или одновременно с двумя типами в одной зоне. Наличие журнала событий на 1024 события и место под размещение SD карт. Корпус - метал (ППКП), место под размещение АКБ емкостью до 18А*ч.</t>
  </si>
  <si>
    <t>ППКП "Тирас 4П.1 (+встроенный GSM-коммуникатор)</t>
  </si>
  <si>
    <t xml:space="preserve">ППКП "Тирас-4П.1" - функциональные и технические характеристики аналогичны ППКП "Тирас-4П" (нового поколений) со следующими отличиями: встроенный GSM-коммуникатор; место для размещения 2 SIM-карт; поддержка GSM (CSD) та GSM (GPRS) форматов связи; не поддерживает работу с ППКП "Тирас-16.128П". </t>
  </si>
  <si>
    <t>ППКП "Тирас 8П.1"
(+встроенный GSM-коммуникатор)</t>
  </si>
  <si>
    <t xml:space="preserve">ППКП "Тирас-8П.1" - функциональные и технические характеристики аналогичны ППКП "Тирас-8П" (нового поколений) со следующими отличиями: встроенный GSM-коммуникатор; место для размещения 2 SIM-карт; поддержка GSM (CSD) та GSM (GPRS) форматов связи; не поддерживает работу с ППКП "Тирас-16.128П". </t>
  </si>
  <si>
    <t>Прибор предназначен для считывания или изменения/записи настроек ППКП серии "Тирас-П" с помощью ПК или в автономном режиме. USB-конфигуратор конструктивно выполнен в компактном пластиковом корпусе из пластмассы. Связь с ПК организовано через USB-интерфейс с розеткой USB-B mini со стороны конфигуратора</t>
  </si>
  <si>
    <t>ПУІЗ "Тірас-1"</t>
  </si>
  <si>
    <t>Устройство предназначено для работы в составе системы пожарной сигнализации и реализации одного направления пожаротушения. Две полноценные пожарные зоны, интерфейс RS485. Работает с модулями газового, порошкового и аэрозольного типов.</t>
  </si>
  <si>
    <t>Модуль барьерной искрозащиты</t>
  </si>
  <si>
    <t>Модуль цифрового автодозвона (МЦА). МЦА осуществляет передачу извещений на ПЦН в протоколах: 20ВРS, Ademco Express, Contact-ID. Настройка конфигурации комуникатора и прибора осуществляется с клавиатуры прибора. Встраивается в ППКП Тирас 4П, 8П, 16П, 16.128П.</t>
  </si>
  <si>
    <t>Модуль цифрового GSM-автодозвона предназначен для работы в составе ППКП "Тирас-…П" (кроме "Тирас-2П") и обеспечивает прием извещений от ППКП в протоколе Contact ID, преобразовывание извещений в извещения криптозащищенного протокола "Глобус" и передачу извещений по каналу передачи данных (CSD) операторов мобильной связи стандарта GSM 900/1800 на ПЦПН</t>
  </si>
  <si>
    <t>Модуль цифрового GSM-автодозвона предназначен для приема сообщений через 2 параметрических и 2 логических входа от ППКП и передачи сообщений в протоколе "Глобус" по каналупередачи данных CSD или GPRS операторов мобильной связи стандарта GSM 900/1800 на ПЦПН. Модуль предназначен для работы в составе системы передачы Тип 1 и Тип 2 согласно ГОСТ EN54-21:2009. Модуль произведен в пластмассовом корпусе и устанавливается вне корпуса ППКП.</t>
  </si>
  <si>
    <t>МРЛ-8</t>
  </si>
  <si>
    <t xml:space="preserve">Модуль для отключения вентиляции или других вспомогательных устройств  ~U-242B, I-5A; - U-24B, I-10A. Встраивается в Тирас 16.128П. </t>
  </si>
  <si>
    <t>МРЛ-2.1</t>
  </si>
  <si>
    <t xml:space="preserve">модуль на 2 релейных выхода для отключения вентиляции или других вспомогательных устройств  ~U-242B, I-5A; - U-24B, I-10A.   Встраивается в ППКП Тирас 2П, 4П, 8П, 16П, 16.128П. </t>
  </si>
  <si>
    <t>МРЛ-2.1 BOX</t>
  </si>
  <si>
    <t xml:space="preserve">Модуль на 2 релейных выхода для отключения вентиляции или управления другими дополнительными устройствами  ~U - 242B, I - 5A; - U - 24B, I - 10A.   Работа с ППКП серії "Тірас-П". Корпусное исполнение.
</t>
  </si>
  <si>
    <t>МРЛ-2.2</t>
  </si>
  <si>
    <t>модуль управления системами оповещения. Увеличение выходов "оповещения" ППКП серии "Тирас-П" на 2.</t>
  </si>
  <si>
    <t>М-NET.2</t>
  </si>
  <si>
    <t xml:space="preserve">Модуль вводу-виводу M-NET.2 застосовується для забезпечення звязку ППКП "Тірас-16.128П" з ППКП "Тірас-4П", "Тірас-8П", "Тірас-16П", ПУіЗ "Тірас-1" за допомогою мережі Ethernet; 
- забезпечення звязку ППКП "Тірас-А" з ПЗ "Моінтор-А" за допомогою мережі Ethernet. </t>
  </si>
  <si>
    <t xml:space="preserve">Панель керування та індикації ПКІ призначена для відображення інформації (стан системи, іменування складових системи та інш) та керування системою пожежної сигналізації та пожежогасіння на базі нового покоління ППКП серії "Тірас-П" та ПУіЗ "Тірас-1". ПКІ забезпечує повноцінне виконання ДБН-В2.5-56-2010 в частині обладнання пожежного посту.   </t>
  </si>
  <si>
    <t>ВПК-16.128</t>
  </si>
  <si>
    <t>(095) 228-71-31</t>
  </si>
  <si>
    <t xml:space="preserve">Цены с НДС на 08.02.2018 г. </t>
  </si>
  <si>
    <t>ФЛП Назаренко А. Л.</t>
  </si>
  <si>
    <t>E-mail: signal2000@ukr.net</t>
  </si>
  <si>
    <t>Моб. тел.: +38-096-333-22-74, +38-095-228-71-31</t>
  </si>
  <si>
    <t>ППК "Оріон NOVA"</t>
  </si>
  <si>
    <t>"Оріон NOVA 4"</t>
  </si>
  <si>
    <t>Прилади охоронної сигналізації на 4, 8, 16 базових зон охоронної сигналізації. Поставляються без клавіатури. Виходи - 2 програмованих релейних виходи, 1 програмований силовий транзисторний вихід, 2 виходи LED. 1- вихід під сирену.ПЦС - Вбудований GSM(GPRS)-комунікатор, дві SIM -карти. Можливість підключення на базову плату ППК Ethernet модуля M-NET. Робота з СПТС "Мост" в сучасному протоколі "Nova".Клавіатури - можливо підключити наступні клавіатури: K-LED4, K-LED8, K-LED16, K-LCD, K-GLCD. Можливість підключення до 3-х клавіатур в будь-якій комбінації. Всі клавіатури (крім К-LED4) мають 2 додаткових зони і 1 транзисторний вихід.Можливість підключення зчитувачів Тouch Memory.Дистанційне управління і контроль: можливість управління і контролю за станом об'єкту з смартфону (Android/iOS).Вбудований інтерфейс mini-USB.Вбудоване джерело резервного живлення під АКБ 7Аг.</t>
  </si>
  <si>
    <t>"Оріон NOVA 8"</t>
  </si>
  <si>
    <t>"Оріон NOVA 16"</t>
  </si>
  <si>
    <t>"Оріон NOVA 8+"</t>
  </si>
  <si>
    <t>Прилад охоронної сигналізації на 8 зон (базовий ППК) з розширенням до 128 зон охоронної сигналізації. ППК поставляється без клавіатури.Виходи - 2 програмованих релейних виходи, 4 - транзисторних виходи. 1 програмований силовий транзисторний вихід. 2 виходи LED. 1- вихід під сирену.ПЦС - Можливість підключення на базову плату ППК до двох комунікаторів: 1. M-GSM - GSM(GPRS)-комунікатор, дві SIM -карти. 2. M-NET - Ethernet-комунікатор. Робота з СПТС "Мост" в протоколі "Мост".Клавіатури - можливо підключити наступні клавіатури: K-LED4, K-LED8, K-LED16, K-LCD, K-GLCD. Можливість підключення до 15 клавіатур в будь якій комбінації.Можливість підключення зчитувачів Тouch Memory, Wiegand.Модулі - можливо підключити наступні модулі M-OUT8R, M-Z, M-Z box, M-ZP box, M-WRL (С), M-OUT8R та панель індикації P-IND32.Дистанційне управління і контроль: можливість управління і контролю за станом об'єкту з смартфону (Android/iOS).Вбудований інтерфейс mini-USB.Вбудоване джерело резервного живлення під АКБ 7Аг.</t>
  </si>
  <si>
    <t>Клавіатури</t>
  </si>
  <si>
    <t>K-LED4</t>
  </si>
  <si>
    <t>Світлодіодна клавіатура. 4 індикатори зон. Підключення на системну шину RS-485.</t>
  </si>
  <si>
    <t>K-LED8</t>
  </si>
  <si>
    <t>Світлодіодна клавіатура. 8 індикаторів зон. 2 зони. 1 транзисторний вихід. 1 вхід для підключення зчитувачів ТМ. Підключення на системну шину RS-485.</t>
  </si>
  <si>
    <t>K-LED16</t>
  </si>
  <si>
    <t>Світлодіодна клавіатура. 16 індикаторів зон. 2 зони. 1 транзисторний вихід. 1 вхід для підключення зчитувачів ТМ. Підключення на системну шину RS-485.</t>
  </si>
  <si>
    <t>K-LCD</t>
  </si>
  <si>
    <t>Інформативна клавіатура з LCD-дисплеєм. Сенсорне клавішне поле. 2 зони. 1 транзисторний вихід. 1 вхід для підключення зчитувачів ТМ. Підключення на системну шину RS-485.</t>
  </si>
  <si>
    <t>K-GLCD</t>
  </si>
  <si>
    <t>Преміум клавіатура з скляною поверхнею та сенсорним клавішним полем. OLED екран. 2 зони. 1 транзисторний вихід. Підключення на системну шину RS-485.</t>
  </si>
  <si>
    <t>Модулі розширення зон</t>
  </si>
  <si>
    <t>M-Z</t>
  </si>
  <si>
    <t>Модуль розширення на 8 зон охоронної сигналізації. Встановлення на базову плату ППК "Оріон NOVA 8+" та M-ZP box.</t>
  </si>
  <si>
    <t>M-Z box</t>
  </si>
  <si>
    <t>Виносний модуль розширення на 8 зон сигналізації для ППК "Оріон NOVA 8+".Підключення на системну шину RS-485.</t>
  </si>
  <si>
    <t>M-ZP box</t>
  </si>
  <si>
    <t>Виносний пристрій розширення на 8 зон і 4 транзисторних виходи для охоронної системи на базі ППК "Оріон NOVA 8+". Вбудоване джерело резервного живлення під АКБ 7Аг.Підключення на системну шину RS-485.</t>
  </si>
  <si>
    <t>Модулі розширення безпровідних зон</t>
  </si>
  <si>
    <t>M-WRL (С)</t>
  </si>
  <si>
    <t>Виносний модуль для роботи з безпровідними сповіщувачами Crow для ППК "Оріон NOVA 8+".Підключення на системну шину RS-485.</t>
  </si>
  <si>
    <t>Модулі розширення виходів</t>
  </si>
  <si>
    <t>M-OUT8R</t>
  </si>
  <si>
    <t>Виносний модуль розширення на 8 релейних виходів для ППК "Оріон NOVA 8+". Підключення на системну шину RS-485.</t>
  </si>
  <si>
    <t>Панелі індикації</t>
  </si>
  <si>
    <t>P-IND32</t>
  </si>
  <si>
    <t>Виносна пенель індикації 32 зон або груп зон для ППК "Оріон NOVA 8+" (max 4шт. до ППК).Підключення на системну шину RS-485.</t>
  </si>
  <si>
    <t>Комунікатори для підключення на СПТС "Мост"</t>
  </si>
  <si>
    <t>M-GSM</t>
  </si>
  <si>
    <t xml:space="preserve">GSM(GPRS)-комунікатор для ППК "Оріон NOVA 8+". Підтримка двох SIM-карт.Підключення на роз'єм плати ППК </t>
  </si>
  <si>
    <t>M-NET</t>
  </si>
  <si>
    <t>Ethernet-комунікатор. Підтримка DHCP. для ППК "Оріон NOVA 8+", ППК "Оріон NOVA 4/8/16".Підключення на роз'єм плати ППК.</t>
  </si>
  <si>
    <t>Tiras PRIME системи пожежної сигналізації</t>
  </si>
  <si>
    <t>ППКП Tiras PRIME 8</t>
  </si>
  <si>
    <t>Прилади пожежної сигналізації. 8 чи 16 зон пожежної сигналізації. 2 виходи оповіщення. 2 програмованих релейних виходи. 3 типи верифікації - A/B/C.Сценарїі для управління автоматикою. Іменування всіх компонентів системи. Журнал подій.Робоча напруга 24В. Блок живлення на 50Вт. Під 2 АКБ на 7 Аг або 9 Аг.</t>
  </si>
  <si>
    <t>ППКП Tiras PRIME 16</t>
  </si>
  <si>
    <t>GSM(GPRS)-комунікатор. Підтримка 2-ох SIM-карт. Встановлення на базову плату ППКП.</t>
  </si>
  <si>
    <t>M-PSTN</t>
  </si>
  <si>
    <t>Комунікатор для роботи по телефонній лінії. Підвищений захист від електромагнітних завад.Встановлення на базову плату ППКП.</t>
  </si>
  <si>
    <t>M-OUT4R</t>
  </si>
  <si>
    <t>Модуль розширення виходів.4 релейних виходи. Встановлення на базову плату ППКП.</t>
  </si>
  <si>
    <t>Виносний модуль розширення релейних виходів8 релейних виходів.Підключення на системну шину.</t>
  </si>
  <si>
    <t>ОСЗ * 1 "Джміль " (24V)</t>
  </si>
  <si>
    <t>Світлозвуковий оповіщувач. Робоча напруга 24V.Металевий корпус. Випуск під замовлення</t>
  </si>
  <si>
    <t>ОСЗ "Джміль-1" (24V)</t>
  </si>
  <si>
    <t>Світлозвуковий оповіщувач. Робоча напруга 24V. Пластиковий корпус.</t>
  </si>
  <si>
    <t>ОСЗ * 2 "Джміль-2" (24V)</t>
  </si>
  <si>
    <t>Світлозвуковий оповіщувач.Робоча напруга 24V. Пластиковий корпус. Випуск під замовлення</t>
  </si>
  <si>
    <t>ОСЗ-12 "Вихід"</t>
  </si>
  <si>
    <t xml:space="preserve">Світлозвуковий оповіщувач (табло). Робоча напруга 24V. Пластиковий корпус. </t>
  </si>
  <si>
    <t>ОСЗ-2 "Пожежа"</t>
  </si>
  <si>
    <t>ОСЗ-14.1 "Стрілка-показчик напряму руху "</t>
  </si>
  <si>
    <t>ОСЗ-3 "Газ Невходити "</t>
  </si>
  <si>
    <t>ОСЗ-4 "Газ Виходь"</t>
  </si>
  <si>
    <t>ОСЗ-5"Порошок Не входити "</t>
  </si>
  <si>
    <t>ОСЗ-6 "Порошок Виходь"</t>
  </si>
  <si>
    <t xml:space="preserve">ОС -1 "Вихід" </t>
  </si>
  <si>
    <t>Світлозвуковий оповіщувач (табло). Робоча напруга 12/24V.  Пластиковий корпус.</t>
  </si>
  <si>
    <t>ОС-6.1 "Аварійне освітлення "</t>
  </si>
  <si>
    <t xml:space="preserve">ОС-6.4 "Стрілка показчика напряму руху" </t>
  </si>
  <si>
    <t>ОС-6.2 "Вихід/Еxit</t>
  </si>
  <si>
    <t>ОС-6.8 "Пожежа"</t>
  </si>
  <si>
    <t xml:space="preserve">ОС -6.9 "Автоматику вимкнено " </t>
  </si>
  <si>
    <t>Оборудование фирмы Тирас</t>
  </si>
  <si>
    <t>Макс3718</t>
  </si>
  <si>
    <t>3-зонный ППК (базовый блок) без клавиатуры. Может быть использован как: объектовый ППК, ППК для тревожной кнопки, коммуникатор. Дозвонный коммуникатор формата Contact ID. Программирование через USB или с помощью выносной клавиатуры М8588К</t>
  </si>
  <si>
    <t>Макс2708-М8588К</t>
  </si>
  <si>
    <t>4-зонный ППК с выносной ЖКИ клавиатурой М8588К, возможность расширения при помощи модулей МР8108 до 64 зон. Дозвонный коммуникатор формата Contact ID. Встроенный модуль GSM. Возможность передачи данных в сети Ethernet.</t>
  </si>
  <si>
    <t>Макс8588-М8588К</t>
  </si>
  <si>
    <t>8-зонный ППК с выносной ЖКИ клавиатурой М8588К, возможность расширения при помощи модулей МР8108 до 128 зон. Дозвонный коммуникатор формата Contact ID. Возможность установки модуля  GSM МРК8701. Возможность установки модуля МРК8601 дря передачи данных в сети Ethernet.</t>
  </si>
  <si>
    <t>доп. кл-ра для Макса-3718,2708,8588 (с жидкокристаллической индикацией)</t>
  </si>
  <si>
    <t>М8588RК</t>
  </si>
  <si>
    <t>кл-ра с ридером для Макса-3718,2708,8588 (с жидкокристаллической индикацией)</t>
  </si>
  <si>
    <t>модуль расширения для МАКС 8588, МАКС 2708</t>
  </si>
  <si>
    <t>модуль расширения релейных выходов (4 реле) для МАКС 8588</t>
  </si>
  <si>
    <t>модуль расширения транзисторных выходов (8 транз. ключей) для МАКС 8588</t>
  </si>
  <si>
    <t>модуль для передачи тревожных сообщений в сети стандарта Ethernet, используется к Макс 8588, Макс2707, Макс3718</t>
  </si>
  <si>
    <t>модуль для ППК Макс8588, Макс2708, Макс3718 для передачи извещений в формате GSM/GPRS</t>
  </si>
  <si>
    <t>транскодер-коммуникатор для работы в составе цыфровых GSM/GPRS систем, передача извещений от ППК с телефонным коммуникатором Contact ID или 18кГц.</t>
  </si>
  <si>
    <t>Зчитувач безконтактних карток/брелоків 125кГц  ASK/FSK в мініатюрному пластиковому корпусі з інтерфейсом RS485 для приладів Макс2708, Макс3718.</t>
  </si>
  <si>
    <t>Карта доступа SC-10</t>
  </si>
  <si>
    <t>Proximity карта ASK, толщина 0,8 мм (ISO стандарт)</t>
  </si>
  <si>
    <t>Карта доступа SC-20</t>
  </si>
  <si>
    <t>Proximity карта ASK, стандартная, толщина 1,6 мм</t>
  </si>
  <si>
    <t>RFID Key Fob-00 брелок</t>
  </si>
  <si>
    <t>Proximity брелок ASK, черный пластик</t>
  </si>
  <si>
    <t>Беспроводная сигнализация фирмы  ITV</t>
  </si>
  <si>
    <t xml:space="preserve">МАКС3718Р комплект </t>
  </si>
  <si>
    <t>Комплект безпроводового  прилада приймально-контрольного охоронного: базовий блок з літій-полімерним акумулятором 650 мАг з додатковим захистом від  перезаряду, до 8 годин автономної роботи, зовнішній блок живлення 0,7A, 12В, бездротова клавіатура М4064КР з вбудованим зчитувачем RFID,  укомплектована елементами живлення АА 2 шт, сповіщувач руху КС102Р-PI (імунітет від тварин) з елементом живлення CR2, бездротовий герконовий сповіщувач КС131РС з додатковим коричневим корпусом для підключення магнітоконтакту та світлодіода підтвердження постановки під охорону з елементами живлення CR2450 - 1 шт.. 16 безпроводових зон, 2 групи, підтримка 2 клавіатур, 1 проводовий шлейф без контролю по току, вихід для світлодіода. Передача тривожних сповіщень у мережі стандарту GSM/GPRS у протоколі Гермес (GPRS + резерв GSM-голос) у складі цифрових комунікаторних систем, передача СМС. Керування з Android та IOS пристроїв. Підтримка 2-х SIM-карт.</t>
  </si>
  <si>
    <t>МАКС3718Р-864 комплект КТС</t>
  </si>
  <si>
    <t>Комплект для кнопки тривожної сигналізації: базовий блок з літій-полімерним акумулятором 650 мАг з додатковим захистом від  перезаряду, до 8 годин автономної роботи, зовнішній блок живлення 0,7A, 12В, Радіоканальний пульт дистанційного керування WB864 . 16 безпроводових зон, 2 групи, підтримка 2 клавіатур, 1 проводовий шлейф без контролю по току, вихід для світлодіода. Передача тривожних сповіщень у мережі стандарту GSM/GPRS у протоколі Гермес (GPRS + резерв GSM-голос) у складі цифрових комунікаторних систем, передача СМС. Керування з Android та IOS пристроїв. Підтримка 2-х SIM-карт.</t>
  </si>
  <si>
    <t>МАКС4064Р-М4064КР</t>
  </si>
  <si>
    <t>Універсальний  прилад приймально-контрольний охоронний. 4 проводові шлейфи сигналізації та 95 безпроводових ( 868 Мгц ) зон. Виходи: реле NO, сирена 100 мА, світлодіод.  32 групи, підтримка до 16 бездротових клавіатур. Передача тривожних сповіщень у мережі стандарту GSM/GPRS у протоколі Гермес (GPRS + резерв GSM-голос) у складі цифрових комунікаторних систем, передача СМС. Керування з Android пристроїв. У комплекті: базовий блок з Li-ion акумулятором 2700мАг (до 20 годин роботи в бездротовому режимі), зовнішній блок живлення 0,5A, 12В , бездротова клавіатура М4064КР з вбудованим зчитувачем RFID укомплектована елементами живлення АА 2 шт.- 1 шт.  Підтримка Bluetooth.</t>
  </si>
  <si>
    <t>МАКС4064Р комплект</t>
  </si>
  <si>
    <t>Універсальний  прилад приймально-контрольний охоронний, комплект: базовий блок з Li-ion акумулятором 5000мАг (до 53 годин роботи в бездротовому режимі), зовнішній блок живлення 0,7A, 12В , бездротова клавіатура М4064КР з вбудованим зчитувачем RFID укомплектована елементами живлення АА 2 шт.- 1 шт.,  сповіщувач руху КС101Р-PI (імунітет від тварин)  з елементом живлення CR2, бездротовий герконовий сповіщувач КС131РС з додатковим коричневим корпусом з виходом світлодіода підтвердження постановки під охорону з елементами живлення CR2450 - 1 шт.  4 проводові шлейфи сигналізації та 95 безпроводових ( 868 Мгц ) зон. Виходи: реле NO, сирена (до 200 мА), світлодіод, AUX 100мА , 32 групи, підтримка до 16 бездротових клавіатур. Передача тривожних сповіщень у мережі стандарту GSM/GPRS у протоколі Гермес (GPRS + резерв GSM-голос) у складі цифрових комунікаторних систем, передача СМС. Керування з Android пристроїв. У комплекті: Підтримка Bluetooth.</t>
  </si>
  <si>
    <t>МАКС4064Р</t>
  </si>
  <si>
    <t xml:space="preserve">Універсальний  прилад приймально-контрольний охоронний. 4 проводові шлейфи сигналізації та 95 безпроводових ( 868Мгц ) зон. Виходи: реле NO, сирена 100 мА, світлодіод. 32 групи, підтримка до 16 бездротових клавіатур. Передача тривожних сповіщень у мережі стандарту GSM/GPRS у протоколі Гермес (GPRS + резерв GSM-голос) у складі цифрових комунікаторних систем, передача СМС. Керування з Android пристроїв. У комплекті: базовий блок з Li-ion акумулятором 2700мАг (до 20 годин роботи в бездротовому режимі), зовнішній блок живлення 0,5A, 12В. Підтримка Bluetooth. </t>
  </si>
  <si>
    <t>М4064КР клавіатура</t>
  </si>
  <si>
    <t>Додаткова бездротова клавіатура з вбудованим зчитувачем RFID укомплектована елементами живлення АА 2 шт</t>
  </si>
  <si>
    <t>PSU-0,7</t>
  </si>
  <si>
    <t>Джерело електроживлення Макс3718Р  у пластиковому корпусі. Вхід 100-242В 50Гц/ 0,3А Вихід 12В 0,5А</t>
  </si>
  <si>
    <t>AMEC1242 блок акумуляторний</t>
  </si>
  <si>
    <t xml:space="preserve">Акумулятор  літій-полімерний 650 мАг  з контролером заряда, вмонтований в кришку прилада Макс3718Р </t>
  </si>
  <si>
    <t>Радіоканальний модуль шлейфів. Підключення до 250 бездротових сповіщувачів типу КС і пультів дистанційного керування WB864. Використовується з  Макс8588, Макс2708, Макс3718, DL-T900</t>
  </si>
  <si>
    <t>КС 131РC</t>
  </si>
  <si>
    <t>Прийомо-передавач радіоканальний для закритих приміщень. Призначений для контролювання стану зовнішнього контакту та керування зовнішнім світлодіодом. Передавання сповіщення в коло тривожної сигналізації приладів Макс3718Р, Макс4064Р, МШР радіоканалом в діапазоні частот від 868,0 до 868,6 МГц . Робочі температури від -10°C до +50°C.</t>
  </si>
  <si>
    <t>КС 102Р</t>
  </si>
  <si>
    <t>Cповіщувач охоронний об’ємний оптико-електронний інфрачервоний пасивний радіоканальний, 15-18 м. Цифрове оброблення сигналів. Відсутність латентності після першого спрацювання коли ППК під охороною. Робочі температури від -10°C до +50°C. Бездоганний механізм термокомпенсації та поліпшене регулювання чутливості. Элементи живлення ААА  2 шт. в комплекті.</t>
  </si>
  <si>
    <t>КС102Р-PI</t>
  </si>
  <si>
    <t xml:space="preserve"> КС102Р з імунитетом від тварин.</t>
  </si>
  <si>
    <t>КС141Р</t>
  </si>
  <si>
    <t>Цифровий  радіоканальний ІЧ-сповіщувач руху та цифровий акустичний сповіщувач розбиття скла в одному корпусі.  Передавання  сповіщень (по окремим зонам)  в коло тривожної сигналізації радіоканалом в діапазоні частот 868,0 - 868,6 МГц.  ІЧ-датчик руху 15-18м,  робочі температури від -10°C до +50°C. Элементи живлення ААА  2 шт. в комплекті.</t>
  </si>
  <si>
    <t>КС141Р-PI</t>
  </si>
  <si>
    <t xml:space="preserve"> КС141Р з імунитетом від тварин.</t>
  </si>
  <si>
    <t>КС 121МР</t>
  </si>
  <si>
    <t>Беспроводной извещатель разбития стекла 868МГц</t>
  </si>
  <si>
    <t>Пульт (брелок) дистанционного управления 4-х кноп. 868МГц</t>
  </si>
  <si>
    <t xml:space="preserve">КС133Р </t>
  </si>
  <si>
    <t xml:space="preserve">Бездротовий модуль керування виходами. 3 елемента живлення 2А, вихід на сирену  12В 200 мА, релейний вихід NO 12 В, 2 А, </t>
  </si>
  <si>
    <t>Макс-ПР</t>
  </si>
  <si>
    <t>Подовжувач радіоканальний (радіоретранслятор) Прийом та ретрансляція від сповіщувачів радіоканальних типу КС. Напруга живлення ~ 220 В -20%/+10%. З резервуванням від вбудованої  літій-полімерної АКБ. Час роботи від  АКБ до 72 годин. Габаритні розміри 48мм х 96мм х 63,5мм.</t>
  </si>
  <si>
    <t>Оборудование  фирмы  ITV</t>
  </si>
  <si>
    <t>Оборудование фирмы DSC</t>
  </si>
  <si>
    <t>PC-1404 NK</t>
  </si>
  <si>
    <t xml:space="preserve">ППК  на 4 зоны, в боксе,  без  клавиатуры PC1404RKZ </t>
  </si>
  <si>
    <t>DSC</t>
  </si>
  <si>
    <t>РС-585 NK</t>
  </si>
  <si>
    <t>4-зонный ППК, беспроводное расширение до 8 зон, без клавиатуры(РС 1555 RKZ)</t>
  </si>
  <si>
    <t>РС-1616 NK</t>
  </si>
  <si>
    <t>6-зонный ППК , 2-е группы, беспроводное расширение до 16 зон, без клавиатуры (РС 1555 RKZ)</t>
  </si>
  <si>
    <t>РС-1832 NK</t>
  </si>
  <si>
    <t>8-зонный ППК, расширение до 32 зон, 4 группы</t>
  </si>
  <si>
    <t>РС-1864 NK</t>
  </si>
  <si>
    <t>8-зонный ППК, расширение до 64 зон, 8 групп</t>
  </si>
  <si>
    <t>PC-1404RKZ</t>
  </si>
  <si>
    <t>Базовая клавиатура,без ночной подсветки</t>
  </si>
  <si>
    <t>PC-1404RKZW</t>
  </si>
  <si>
    <t>Клавиатура c ночной подсветкой</t>
  </si>
  <si>
    <t>РС 1555 RKZ</t>
  </si>
  <si>
    <t xml:space="preserve">Клавиатура  для РС 585/1616 со входом зоны   </t>
  </si>
  <si>
    <t xml:space="preserve">РК-5508 </t>
  </si>
  <si>
    <t>8-зонная светодиодная клавиатура</t>
  </si>
  <si>
    <t xml:space="preserve">РК-5516 </t>
  </si>
  <si>
    <t>16-зонная светодиодная клавиатура</t>
  </si>
  <si>
    <t>РК-5500</t>
  </si>
  <si>
    <t>LCD-клавиатура с программируемыми сообщениями на 64 зоны</t>
  </si>
  <si>
    <t>РК-5501</t>
  </si>
  <si>
    <t>LCD-клавиатура с иконными сообщениями на 64 зоны</t>
  </si>
  <si>
    <t xml:space="preserve">РС-5108 </t>
  </si>
  <si>
    <t>модуль расширения входа на 8 зон для РС-50XX/1832/1864</t>
  </si>
  <si>
    <t>РС-5204</t>
  </si>
  <si>
    <t>модуль 4-х релейных выходов и доп. питания (1А;12В)</t>
  </si>
  <si>
    <t>РС-5208</t>
  </si>
  <si>
    <t>модуль 8-ми транзисторных выходов (50мА;12В)</t>
  </si>
  <si>
    <t xml:space="preserve">RFK-5500 </t>
  </si>
  <si>
    <t>ЖКИ-клавиатура на 64 зоны (для PC-585/1616/1832/1864), поддерживает 32 беспровод. зоны и 16 беспровод ключей</t>
  </si>
  <si>
    <t xml:space="preserve">ЖКИ Клавиатура с фиксированными сообщениями с функциональными клавишами, 1 вход зоны или выход PGM, с модулем беспроводного расширения </t>
  </si>
  <si>
    <t>PC-5108-433</t>
  </si>
  <si>
    <t>модуль приемника на 8 беспроводных зон 433 МГц  для PC-585/1616/1832/1864</t>
  </si>
  <si>
    <t>PC-5132-433</t>
  </si>
  <si>
    <t>модуль приемника на 32-е беспроводные зоны 433 МГц  для PC-585/1616/1832/1864</t>
  </si>
  <si>
    <t>PC4020 NK</t>
  </si>
  <si>
    <t>ППК 16-128 проводных и беспроводных  зон, с адресными шлейфами, 8 групп, с возможностью контроля доступа, без клавиатуры</t>
  </si>
  <si>
    <t>PC4820</t>
  </si>
  <si>
    <t>контроллер на 2 точки прохода</t>
  </si>
  <si>
    <t>LCD4501</t>
  </si>
  <si>
    <t>ЖКИ - клавиатура</t>
  </si>
  <si>
    <t>PC4108</t>
  </si>
  <si>
    <t>модуль расширения на 8 зон</t>
  </si>
  <si>
    <t>PC4116</t>
  </si>
  <si>
    <t xml:space="preserve">модуль расширения на 16 зон </t>
  </si>
  <si>
    <t>PC4216</t>
  </si>
  <si>
    <t>модуль на 16 низкоточных выходов.</t>
  </si>
  <si>
    <t>PC4204</t>
  </si>
  <si>
    <t>модуль на 4 релейных выхода и дополнительное питание</t>
  </si>
  <si>
    <t>Оборудование  фирмы SATEL</t>
  </si>
  <si>
    <t>CA-6P</t>
  </si>
  <si>
    <t>SATEL</t>
  </si>
  <si>
    <t>СА-6 KLED</t>
  </si>
  <si>
    <t>светодиодная клавиатура для СА-6</t>
  </si>
  <si>
    <t>BOX-1</t>
  </si>
  <si>
    <t>бокс метал 260х260х90 для СА-6/5 с трансформатором 40Вт</t>
  </si>
  <si>
    <t>СА-10P</t>
  </si>
  <si>
    <t>СА-10 KLЕD</t>
  </si>
  <si>
    <t>клавиатура светодиодная на 12 зон, 2 доп. зоны</t>
  </si>
  <si>
    <t>СА-10KLЕD-S</t>
  </si>
  <si>
    <t>клавиатура светодиодная на 16 зон, 4 группы</t>
  </si>
  <si>
    <t>СА-10 KLСD</t>
  </si>
  <si>
    <t>ЖКИ-клавиатура  на 16 зон, 3 доп. зоны</t>
  </si>
  <si>
    <t>СА-10Е</t>
  </si>
  <si>
    <t>модуль расширения входа  для СА-10  на 6 зон</t>
  </si>
  <si>
    <t>BOX-2</t>
  </si>
  <si>
    <t>бокс метал 320х300х100  для INTEGRA-24/32, СА-10  с трансформатором 60Вт</t>
  </si>
  <si>
    <t>телефонный автодозвон, 16 сек. Голосовое сообщение, дозвон по 6 номерам, 3 входа</t>
  </si>
  <si>
    <t>Integra 24Р</t>
  </si>
  <si>
    <t>плата 4 зоны (24), 4 группы, 4 вых. (20), БП 1,2А, RS-232, телеф. коммун., ПО</t>
  </si>
  <si>
    <t>Integra 32Р</t>
  </si>
  <si>
    <t>плата 8 зон (32), 16 групп, 8 вых. (32), БП 1,2А, RS-232, телеф. коммун., ПО</t>
  </si>
  <si>
    <t>Integra 64Р</t>
  </si>
  <si>
    <t>плата 16 зон (64), 32 группы, 16 вых. (64), БП 3А, RS-232, телеф. ком., ПО</t>
  </si>
  <si>
    <t>Integra 128Р</t>
  </si>
  <si>
    <t>плата 16 зон (128), 32 группы, 16 вых. (128), БП 3А, RS-232, телеф. ком., ПО</t>
  </si>
  <si>
    <t>INT-SК-GR</t>
  </si>
  <si>
    <t xml:space="preserve">клавиатура светодиодная для  Integra 64 и 128 и СА-64 </t>
  </si>
  <si>
    <t>ЖКИ-клавиатура для  Integra 64 и 128,СА-64  (рус.,укр.,англ. язык)</t>
  </si>
  <si>
    <t>INT-TSI-SSW/BSB</t>
  </si>
  <si>
    <t>клавиатура для INTEGRA с сенсорным 7" TFT-дисплеем, белая/черная</t>
  </si>
  <si>
    <t>INT-TSG-SSW/BSB</t>
  </si>
  <si>
    <t>компакт. клавиатура для INTEGRA с сенсорным 4,3" TFT-дисплеем, белая /черная</t>
  </si>
  <si>
    <t>INT-E</t>
  </si>
  <si>
    <t xml:space="preserve">модуль расширения входа на 8 зон </t>
  </si>
  <si>
    <t>INT-O</t>
  </si>
  <si>
    <t>модуль расш-я на 8 выходов, выбор типа (реле/ОС) для INTEGRA, VERSA</t>
  </si>
  <si>
    <t>INT-PP</t>
  </si>
  <si>
    <t>модуль расш-я на 8 зон  и 4 вых. ОС + 4 рел. вых.  для INTEGRA</t>
  </si>
  <si>
    <t>INT-ADR</t>
  </si>
  <si>
    <t>модуль расширения на 48 адресных зон для INTEGRA</t>
  </si>
  <si>
    <t xml:space="preserve">APS-412 </t>
  </si>
  <si>
    <t>блок питания для модулей расширения с креплением на DIN рейку</t>
  </si>
  <si>
    <t>устройство записи голосового сообщения 16 сек. для СА-6, СА-10 и СА-64</t>
  </si>
  <si>
    <t>модуль расширения: 8 релейных выходов на шине DIN (35 мм)</t>
  </si>
  <si>
    <t xml:space="preserve">модуль расширения на 8 зон и 8 релейных выходов на шине </t>
  </si>
  <si>
    <t>интерфейс RS-232 для интеграции систем</t>
  </si>
  <si>
    <t>ETHM-1 PLUS</t>
  </si>
  <si>
    <t xml:space="preserve"> ENTERNET  модуль удаленной работы с ППК INTEGRA  по компьютерной сети</t>
  </si>
  <si>
    <t>универсальный модуль связи TCP/IP</t>
  </si>
  <si>
    <t>модуль связи GSM, преобр. DTMF в SMS, прием SMS на ПЦН, корпус</t>
  </si>
  <si>
    <t>модуль связи GSM, преобр. DTMF в SMS, прием SMS на ПЦН, 4 вх., корпус</t>
  </si>
  <si>
    <t>BOX-3</t>
  </si>
  <si>
    <t>бокс метал 320х400х100  для INTEGRA-64/128  с трансформатором 60Вт</t>
  </si>
  <si>
    <t>считыватель proximity карт (для СА-64 SR)</t>
  </si>
  <si>
    <t>кабель для порта c RJ и PIN3 разъемом для VERSA/СА-5/6/RX/ACCO-KP/MICRA</t>
  </si>
  <si>
    <t>USB-RS</t>
  </si>
  <si>
    <t>универсальный кабель для программирования оборудования SATEL</t>
  </si>
  <si>
    <t>кабель соединения RS портов контр. панелей и модулей с PIN5 разъемами</t>
  </si>
  <si>
    <t>кабель соед-я RS портов INTEGRA c RJ разъемом и модулей с PIN5 разъемом</t>
  </si>
  <si>
    <t>SZW-02</t>
  </si>
  <si>
    <t>кодовая клавиатура</t>
  </si>
  <si>
    <t>RЕ-2K/RX-2K</t>
  </si>
  <si>
    <t>радиоуправляемый контроллер 433 МГц, 2 брелка Т-2 в комплекте, 2 реле</t>
  </si>
  <si>
    <t>RЕ-4K/RX-4K</t>
  </si>
  <si>
    <t>радиоуправляемый контроллер 433 МГц, 2 брелка Т-4 в комплекте, 4 реле</t>
  </si>
  <si>
    <t>Т-2/P2</t>
  </si>
  <si>
    <t>2-х канальный брелок для  RЕ-2K/RX-2K</t>
  </si>
  <si>
    <t>Т-4/P4</t>
  </si>
  <si>
    <t>4-х канальный брелок для  RЕ-4K/RX-4K</t>
  </si>
  <si>
    <t>Опт, у.е.</t>
  </si>
  <si>
    <t>Оборудование фирмы  Артон</t>
  </si>
  <si>
    <t>Артон -02 П</t>
  </si>
  <si>
    <t xml:space="preserve">2-зонный 24В пожарный ППК без реле (макс 2 реле), с ИБП; под АКБ 7 А/ч ЕN-54 </t>
  </si>
  <si>
    <t>2550 грн</t>
  </si>
  <si>
    <t>Артон -04 П</t>
  </si>
  <si>
    <t xml:space="preserve">4-зонный 24В пожарный ППК без реле (макс 4 реле), с ИБП; под АКБ 7 А/ч ЕN-54 </t>
  </si>
  <si>
    <t>Артон -08 П</t>
  </si>
  <si>
    <t xml:space="preserve">8-зонный 24В пожарный ППК без реле (макс 4 реле), с ИБП; под АКБ 7 А/ч ЕN-54 </t>
  </si>
  <si>
    <t>Артон -16 П</t>
  </si>
  <si>
    <t xml:space="preserve">16-зонный 24В пожарный ППК без реле (макс 4 реле), с ИБП; под АКБ 7 А/ч ЕN-54 </t>
  </si>
  <si>
    <t>Артон -32 П</t>
  </si>
  <si>
    <t xml:space="preserve">32-зонный 24В пожарный ППК без реле (макс 4 реле), с ИБП; под АКБ 17 А/ч ЕN-54 </t>
  </si>
  <si>
    <t>БК для ППКП "Артон-04 П"</t>
  </si>
  <si>
    <t xml:space="preserve">блок контроллера  </t>
  </si>
  <si>
    <t>БК для ППКП "Артон-08 П"</t>
  </si>
  <si>
    <t>БВВ  для ППКП "Артон-16/32 П"</t>
  </si>
  <si>
    <t xml:space="preserve">блок ввода/вывода </t>
  </si>
  <si>
    <t>БП  для ППКП "Артон-16/32 П"</t>
  </si>
  <si>
    <t>блок питания</t>
  </si>
  <si>
    <t>БЦП для ППКП "Артон 16/32 П</t>
  </si>
  <si>
    <t xml:space="preserve">блок центрального процессора </t>
  </si>
  <si>
    <t>ППКП "Вектор 08П-12"</t>
  </si>
  <si>
    <t>ППКП на 8,16,24,32,40 ШС - напряжение питания – 12В,24В; - 8,16,24,32,40 выходов;- удобный дисплей на 4 рядка по 20 символов; - уменьшено энергопотребление.  Возможности:- объединение ППКП и приборов управления и задержки (ПУиЗ-Вектор) в иерархичные группы с помощью RS485;- подсоединение пульта дистанционного управления (ПДУ-Вектор).</t>
  </si>
  <si>
    <t>ППКП "Вектор 16П-12"</t>
  </si>
  <si>
    <t>ППКП "Вектор 16П-24"</t>
  </si>
  <si>
    <t>ППКП "Вектор 24П-24"</t>
  </si>
  <si>
    <t>ППКП "Вектор 32 П-24"</t>
  </si>
  <si>
    <t>Блок реле БР 4-4</t>
  </si>
  <si>
    <t>4 реле (контакты NO или NC ), 36В, 500мА</t>
  </si>
  <si>
    <t>Блок реле БР32-8</t>
  </si>
  <si>
    <t>8 реле (контакты NO или NC ), 36В, 500мА</t>
  </si>
  <si>
    <t>БСПК-1</t>
  </si>
  <si>
    <t>Блок связи с ППК (для ППКП "Артон-16П", "Артон-32П")</t>
  </si>
  <si>
    <t>БСКТ-2</t>
  </si>
  <si>
    <t>Коммуникатор телефонный для ППК (для ППКП "Артон-П")</t>
  </si>
  <si>
    <t>БСКМ-1</t>
  </si>
  <si>
    <t>Коммуникатор GSM для ППК (для ППКП "Артон-П")</t>
  </si>
  <si>
    <t>Приборы серии "Варта"</t>
  </si>
  <si>
    <t>Приборы  приемно-контрольные  пожарные  (ППКП)  безадресные</t>
  </si>
  <si>
    <t>Варта-1/2</t>
  </si>
  <si>
    <t>малой  и  средней  информационной  емкости  и  дополнительное  оборудование</t>
  </si>
  <si>
    <t>Варта-1/2 GSM</t>
  </si>
  <si>
    <t>4 входных шлейфа сигнализации (ШС) с напряжением питания 24В, 2 выхода с электромагнитными реле, 1 выход "Светозвуковой оповещатель"(12В). Встроенный телефонный коммуникатор на 2 SIM-карты, пластмассовый корпус белого цвета</t>
  </si>
  <si>
    <t>Варта-1/4</t>
  </si>
  <si>
    <t>4 входных шлейфа сигнализации (ШС) с напряжением питания 24В, 7 выходных ключей, в т.ч. "Свет", "Звук"(12В). Встроенный телефонный коммуникатор .Металлический корпус белого цвета.</t>
  </si>
  <si>
    <t>Варта-1/8</t>
  </si>
  <si>
    <t>8 входных шлейфа сигнализации (ШС) с напряжением питания 24В, 7 выходных ключей, в т.ч. "Свет", "Звук"(12В). Встроенный телефонный коммуникатор  Металлический корпус белого цвета.</t>
  </si>
  <si>
    <t xml:space="preserve">   Варта-1/832 (8 ШС)</t>
  </si>
  <si>
    <t>8 входных шлейфов с напряжением питания 24В, 9 выходных сигналов, двухстрочный ЖК дисплей, возможность программирования и управления с ПК(ПО и кабель в комплекте), встроенный пульт управления, возможность подключения выносного дублирующего пульта управления с ЖК, блока ключей га 16 выходов,коммуникаторов,возможность объединения в сеть с выходом на ПК</t>
  </si>
  <si>
    <t xml:space="preserve">   Варта-1/832 (16 ШС)</t>
  </si>
  <si>
    <t>16 входных шлейфов с напряжением питания 24В, 9 выходных сигналов, двухстрочный ЖК дисплей, возможность программирования и управления с ПК(ПО и кабель в комплекте), встроенный пульт управления, возможность подключения выносного дублирующего пульта управления с ЖК, блока ключей га 16 выходов,коммуникаторов,возможность объединения в сеть с выходом на ПК</t>
  </si>
  <si>
    <t xml:space="preserve">  Варта-1/832 (24 ШС)</t>
  </si>
  <si>
    <t>24входных шлейфов с напряжением питания 24В, 9 выходных сигналов, двухстрочный ЖК дисплей, возможность программирования и управления с ПК(ПО и кабель в комплекте), встроенный пульт управления, возможность подключения выносного дублирующего пульта управления с ЖК, блока ключей га 16 выходов,коммуникаторов,возможность объединения в сеть с выходом на ПК</t>
  </si>
  <si>
    <t xml:space="preserve">  Варта-1/832 (32 ШС)</t>
  </si>
  <si>
    <t>32 входных шлейфов с напряжением питания 24В, 9 выходных сигналов, двухстрочный ЖК дисплей, возможность программирования и управления с ПК(ПО и кабель в комплекте), встроенный пульт управления, возможность подключения выносного дублирующего пульта управления с ЖК, блока ключей га 16 выходов,коммуникаторов,возможность объединения в сеть с выходом на ПК</t>
  </si>
  <si>
    <t>БВШ-3М</t>
  </si>
  <si>
    <t>Блок входных шлейфов (8 ШС)</t>
  </si>
  <si>
    <t>БВК-16</t>
  </si>
  <si>
    <t>Блок выходных ключей (16 ОК)</t>
  </si>
  <si>
    <t>ВПУ-832</t>
  </si>
  <si>
    <t>Выносной пульт управления  к Варта 1/832. Подключается к ПППК по RS-485 витой парой на растояние  до 1000 м.</t>
  </si>
  <si>
    <t>ШВШ‑8К</t>
  </si>
  <si>
    <t xml:space="preserve">Шкаф входных шлейфов (8 ШС).Блок БВШ-3В + встроенный источник сетевого питания, резервное питание – 2 АКБ по 12 В 7 Ач (в комплект поставки не входят).
 </t>
  </si>
  <si>
    <t>ШВШ‑16К</t>
  </si>
  <si>
    <t xml:space="preserve">Шкаф входных шлейфов (16 ШС). Два блока БВШ-3В +встроенный источник сетевого питания, резервное питание – 2 АКБ по 12 В 7 Ач (в комплект поставки не входят).
 </t>
  </si>
  <si>
    <t>ШПК‑8</t>
  </si>
  <si>
    <t>БЗЛС-8</t>
  </si>
  <si>
    <t xml:space="preserve">Блок защиты линий связи. Для защиты шлейфов от воздействий высокого напряжения в т.ч. грозовых разрядов . Рассчитан на 8 шлейфов . </t>
  </si>
  <si>
    <t>ПО «Мониторинг Варта-1/832»</t>
  </si>
  <si>
    <t>Программное обеспечения для мониторинга объекта</t>
  </si>
  <si>
    <t>ТК-2Д</t>
  </si>
  <si>
    <t>Коммуникатор телефонный. Тональный и импульсный набор, 10 протоколов, питание и связь с приборами "Варта-1" по внутренней шине данных</t>
  </si>
  <si>
    <t>ТК-2/GSM-01</t>
  </si>
  <si>
    <t>GSM Коммуникатор .Две SIM- карты , подключение к любому ППКП через эмулятор телефонной линии, параметрические и ( или ) логические входы. Голосовой, CSD, GPRS каналы передачи данных</t>
  </si>
  <si>
    <t>БИЗ</t>
  </si>
  <si>
    <t>Барьер искрозащиты. На один шлейф пожарной сигнализации, до 33 В 30 мА, пластмассовый корпус с возможностью установки на DIN рейку 35 мм</t>
  </si>
  <si>
    <t>Приборы приемно-контрольные пожарные и управления (ППКПиУ)</t>
  </si>
  <si>
    <t>Варта-1/8-У1</t>
  </si>
  <si>
    <t xml:space="preserve">Прибор предназначен для управления установками порошкового, аэрозольного и газового пожаротушения одной зоны.Контроль электрических цепей исполнительных элементов, программирование задержки пуска, 2 дополнительных шлейфа сигнализации. Встроенный телефонный коммуникатор
</t>
  </si>
  <si>
    <t>УУ-2Б-2Ш-2П - (взамен Варта1/8-У2)</t>
  </si>
  <si>
    <t xml:space="preserve">Прибор сконструирован на базе «Варта-1/832У8» и предназначен для управления двумя независимыми зонами порошкового, газового, аэрозольного пожаротушения.- 16 шлейфов пожарной сигнализации;- Встроенная панель индикации и управления 2-мя зонами пожаротушения;- 30 выходных ключей для управления световым, звуковым оповещением;- порт RS-485 для подключения к персональному компьютеру и в сеть приборов «Варта-1/832-У8» с выходом на ПК;- В комплект поставки входит конфигуратор, с помощью которого, задаются необходимые параметры и режимы работы узлов прибора(шлейфы, ключи).
</t>
  </si>
  <si>
    <t>Пульт управления и индикации режимов ПУР-1</t>
  </si>
  <si>
    <t>4 зоны, в каждой переключатель АВТ.ВКЛ/АВТ.ОТКЛ, индикатор АВТ.ОТКЛ, кнопка ручного пуска</t>
  </si>
  <si>
    <t>Пульт управления и индикации режимов ПУР-2</t>
  </si>
  <si>
    <t>2 зоны, в каждой: переключатель АВТ.ВКЛ/АВТ.ОТКЛ, индикатор АВТ.ОТКЛ, кнопка ручного пуска и 2 кнопки ручного пуска резерва</t>
  </si>
  <si>
    <t>Пульт управления и индикации режимов ПУР-3</t>
  </si>
  <si>
    <t>переключатель АВТ.ВКЛ/АВТ.ОТКЛ, индикатор АВТ.ОТКЛ.</t>
  </si>
  <si>
    <t>Пульт управления и индикации режимов ПУР-6</t>
  </si>
  <si>
    <t>Сброс режима автоматического пуска по сигналу блокировки, восстановление режима автоматического пуска ручной кнопкой, индикаторы «АВТ.ВКЛ», «АВТ.ОТКЛ», «БЛОКИРОВКА», «ПУСК».</t>
  </si>
  <si>
    <t>Пульт управления и индикации режимов ПУР-485</t>
  </si>
  <si>
    <t>КРУ</t>
  </si>
  <si>
    <t>ППКПиУ «Варта-1/832-У8 (минимальный состав): Устройство управления УУ-1Б</t>
  </si>
  <si>
    <t xml:space="preserve">В устройство управления УУ входит как минимум один блок БКН и одно реле с парой переключающих контактов 220 В 5 А  .Возможна установка до 4(всего) блоков БКН или комбинация БКН и БКК исходя из того, что 3 блока БКК занимают одно место под блок БКН
</t>
  </si>
  <si>
    <t>Устройство коммутационное УК-1Б</t>
  </si>
  <si>
    <t xml:space="preserve">В устройство коммутационное УК входит как минимум один блок БКН и одно реле с парой переключающих контактов 220 В 5 А  </t>
  </si>
  <si>
    <t>Блок ключа нагрузки БКН</t>
  </si>
  <si>
    <t>Предназначен для пожаротушения одной зоны, имеет 8 специализированных входных шлейфов и один выход 24 В 3,5 А.</t>
  </si>
  <si>
    <t>Блок ключа каскадный БКК</t>
  </si>
  <si>
    <t>Предназначен для последовательной подачи напряжения 24 В (при токе до 3,5 А) на два выхода (с задержкой между ними) по сигналу от БКН</t>
  </si>
  <si>
    <t xml:space="preserve">Шкаф периферийный коммутационный блок ключей БВК-8 (8 ключей «открытый коллектор») и 8 реле, каждое на две группы переключающих контактов 8 А 250 В переменного тока. Встроенный источник сетевого питания, резервное питание – АКБ 12 В 2,3 Ач </t>
  </si>
  <si>
    <t>Для ППКПиУ «Варта 1/832У8, соединяется с БКН по RS-485. НР контакты с индикацией включения, НЗ контакт для «СТОП ГАСІННЯ» (синяя).</t>
  </si>
  <si>
    <t xml:space="preserve">Кнопка ручного управления пожарной автоматикой.  Цвет корпуса жёлтый, синий, зелёный, белый.Возможно изготовления различных вариантов надписи, например: «СТОП ТУШЕНИЕ» «ПУСК ДЫМОУДАЛЕНИЯ» и т. п. 
</t>
  </si>
  <si>
    <t>Оборудование фирмы  ТОВ "ВКП" Інтеграл"</t>
  </si>
  <si>
    <t>Інт-Тел-Б4(с/о)</t>
  </si>
  <si>
    <t>4-зонный 12В  ППК  с ИБП; под АКБ 7 А/ч ( протокол "Интеграл-О" или "Селена")</t>
  </si>
  <si>
    <t>Інт-Тел-Б8(с/о)</t>
  </si>
  <si>
    <t>8-зонный 12В  ППК  с ИБП; под АКБ 7 А/ч ( протокол "Интеграл-О" или "Селена")</t>
  </si>
  <si>
    <t>Інт-Тел-Б16(с/о)</t>
  </si>
  <si>
    <t>16-зонный 12В  ППК  с ИБП; под АКБ 7 А/ч ( протокол "Интеграл-О" или "Селена")</t>
  </si>
  <si>
    <t>Інт-Тел-18к</t>
  </si>
  <si>
    <t>устройство объединения по тел линии</t>
  </si>
  <si>
    <t>ІнтТел-GSM</t>
  </si>
  <si>
    <t xml:space="preserve">устройство объединения GSM </t>
  </si>
  <si>
    <t>ІнтТел-GSM/2</t>
  </si>
  <si>
    <t>устройство объединения GSM 2 sim-карты</t>
  </si>
  <si>
    <t xml:space="preserve"> ІнтТел-NET</t>
  </si>
  <si>
    <t xml:space="preserve">устройство объединения </t>
  </si>
  <si>
    <t>ІнтТел-NET/GSM/2</t>
  </si>
  <si>
    <t xml:space="preserve"> "ІнтТел-GSM2/WiFi"</t>
  </si>
  <si>
    <t>Пристрій сполучення об'єктовий</t>
  </si>
  <si>
    <t xml:space="preserve"> "ІТ-18к/GPRS-1OC"</t>
  </si>
  <si>
    <t xml:space="preserve">комуникатор </t>
  </si>
  <si>
    <t xml:space="preserve"> "ІТ-18к/GPRS-2OC"</t>
  </si>
  <si>
    <t xml:space="preserve"> "ІТ-18к/GPRS-1D"</t>
  </si>
  <si>
    <t>"ІТ-18к/GPRS-2D"</t>
  </si>
  <si>
    <t xml:space="preserve"> "ІТ-18к/GPRS-1/WOC"</t>
  </si>
  <si>
    <t xml:space="preserve"> "ІТ-18к/GPRS-2/WOC"</t>
  </si>
  <si>
    <t xml:space="preserve"> "ІТ-18к/GPRS-N</t>
  </si>
  <si>
    <t xml:space="preserve"> "ІТ-18к/GPRS-1N</t>
  </si>
  <si>
    <t>Інт-Тел-Ф18-01</t>
  </si>
  <si>
    <t>устройство фильтрации</t>
  </si>
  <si>
    <t>Інт-Тел-КІ/4 (КЛ/4)</t>
  </si>
  <si>
    <t>клавиатура 4-зонная металлическая (пластиковая с откидной крышкой)</t>
  </si>
  <si>
    <t>Інт-Тел-КІ/8 (КЛ/8)</t>
  </si>
  <si>
    <t>клавиатура 8-зонная металлическая (пластиковая с откидной крышкой)</t>
  </si>
  <si>
    <t>Інт-Тел-КІ/16 (КЛ/16)</t>
  </si>
  <si>
    <t>клавиатура 16-зонная металлическая (пластиковая с откидной крышкой)</t>
  </si>
  <si>
    <t>Інт-Тел-ТМ-01</t>
  </si>
  <si>
    <t>считыватель ключей ТМ (круглый, накладной, 35 мм, толщина 6мм)</t>
  </si>
  <si>
    <t>Інт-Тел-ПІ/4</t>
  </si>
  <si>
    <t>панель индикации</t>
  </si>
  <si>
    <t>Інт-Тел-ПІ/8</t>
  </si>
  <si>
    <t>Інт-Тел-ПІ/16</t>
  </si>
  <si>
    <t xml:space="preserve">Антена GSM выносная </t>
  </si>
  <si>
    <t xml:space="preserve">антена </t>
  </si>
  <si>
    <t xml:space="preserve"> Оборудование  фирмы JABLOTRON</t>
  </si>
  <si>
    <t>Оборудование  фирмы JABLOTRON JA-60 Profi</t>
  </si>
  <si>
    <t>JA-62 GSM</t>
  </si>
  <si>
    <t>GSM-диаллер для  JA-63 (sms, ПЦН, удаленное управление)</t>
  </si>
  <si>
    <t>JA-63KR</t>
  </si>
  <si>
    <t>ППК на 16 двойных беспроводных и 4 проводных зоны, (без коммуникатора и диаллера), батарея в комплект не входит</t>
  </si>
  <si>
    <t>JA-65Х</t>
  </si>
  <si>
    <t xml:space="preserve">комбинированный телефонный коммуникатор </t>
  </si>
  <si>
    <t>Беспроводная клавиатура, БЕЗ БАТАРЕЕК (BAT-1V5-AAA х 4шт)</t>
  </si>
  <si>
    <t xml:space="preserve">проводная клавиатура с дисплеем </t>
  </si>
  <si>
    <t>Беспроводный ИК извещатель движения, БЕЗ БАТАРЕЕК (BAT-1V5-AAA х 2шт)</t>
  </si>
  <si>
    <t>JA-60B</t>
  </si>
  <si>
    <t xml:space="preserve">беспроводный извещатель разбития стекла </t>
  </si>
  <si>
    <t xml:space="preserve">беспроводный магнитоконтактный извещатель с внешним входом </t>
  </si>
  <si>
    <t>JA-63ST</t>
  </si>
  <si>
    <t xml:space="preserve">беспроводный комбинированый извещатель дыма и тепла </t>
  </si>
  <si>
    <t>беспроводный  ИК извещатель движения наружного применения</t>
  </si>
  <si>
    <t>UC-216</t>
  </si>
  <si>
    <t>приемник для радиоуправляемого  контакта, 12В</t>
  </si>
  <si>
    <t>беспроводная внутренняя сирена с функцией дверного звонка (питание 230В)</t>
  </si>
  <si>
    <t>брелок-контроллер (белый, черный) 4 кнопки</t>
  </si>
  <si>
    <t>беспроводная кнопка дверного звонка</t>
  </si>
  <si>
    <t>брелок-контроллер ( черный), 2 кнопки</t>
  </si>
  <si>
    <t>беспроводная наружная сирена (в комплекте батарея и адаптер сетевого питания)</t>
  </si>
  <si>
    <t>JA-80T</t>
  </si>
  <si>
    <t>интерфейсный USB кабель с ПО ComLink для программирования централей JA-6х, JA-8х с РС</t>
  </si>
  <si>
    <t>TD-110</t>
  </si>
  <si>
    <t>автодозвон , 4-е телефонных номера, сообщение 20 сек.</t>
  </si>
  <si>
    <t>Беспроводная сигнализация JABLOTRON серии JA-80 Oasis</t>
  </si>
  <si>
    <t>JA-83K</t>
  </si>
  <si>
    <t>ППК на 10 проводных зон, аккумулятор в комплект не входит</t>
  </si>
  <si>
    <t>JA-82R</t>
  </si>
  <si>
    <t>радиомодуль до 50 безпроводных устройств</t>
  </si>
  <si>
    <t>JA-82Y</t>
  </si>
  <si>
    <t>GSM-коммуникатор для JA-82K и JA-83K (SMS,ПЦН,удаленное управление, голос. сообщение)</t>
  </si>
  <si>
    <t>JA-80X</t>
  </si>
  <si>
    <t xml:space="preserve">голосовой коммуникатор для JA-83.                                                                                                                                                                                                                          Может передавать до 6 сообщений на 4 телефона, передавать основные сообщения на ПЦО </t>
  </si>
  <si>
    <t>JA-81F</t>
  </si>
  <si>
    <t>беспроводная ЖКИ-клавиатура для JA-83K.                                                                                                                                                                                                             Управление и программирование системы, встроенный считыватель RFID-карт</t>
  </si>
  <si>
    <t>брелок-контроллер</t>
  </si>
  <si>
    <t>JA-80P</t>
  </si>
  <si>
    <t>беспроводный извещатель движения (в комплекте литиевые батарейки, срок службы 3 года)</t>
  </si>
  <si>
    <t>JA-80PB</t>
  </si>
  <si>
    <t>Беспроводный комбинированный извещатель движения и разбития стекла (в комплекте литиевые батарейки, срок службы 3 года)</t>
  </si>
  <si>
    <t>JA-81M</t>
  </si>
  <si>
    <t>беспроводный магнитоконтактный извещатель с внешним входом (в комплекте литиевые батарейки, срок службы 3 года), белый , коричневый</t>
  </si>
  <si>
    <t>JA-80G</t>
  </si>
  <si>
    <t>JA-80L</t>
  </si>
  <si>
    <t>внутренняя сирена. Сирена питается от сети</t>
  </si>
  <si>
    <t>JA-80A</t>
  </si>
  <si>
    <t>наружная сирена. Полностью беспроводная сирена, питание осуществляется от литиевой батареи ( без батареек)</t>
  </si>
  <si>
    <t>BAT-80A</t>
  </si>
  <si>
    <t>бетерея для  JA-80A</t>
  </si>
  <si>
    <t>UC-82</t>
  </si>
  <si>
    <t>беспроводный релейный модуль (питание 12В постоянного тока)</t>
  </si>
  <si>
    <t>AC-82</t>
  </si>
  <si>
    <t>беспроводный модуль силовых реле (питание 230В, 50Гц)</t>
  </si>
  <si>
    <t>TP-83</t>
  </si>
  <si>
    <t>беспроводный термостат. Используется для установки температуры в помещении с помощью поворота регулировочного диска. Функция защиты от Беспроводный термостат с возможностью прописывания сценариев  на неделю с LCD дисплеем, алкалиновая батарея в комплекте, 868 MHz</t>
  </si>
  <si>
    <t>PC-01</t>
  </si>
  <si>
    <t>RFID-карта</t>
  </si>
  <si>
    <t>PC-02</t>
  </si>
  <si>
    <t>RFID-карта в виде брелка</t>
  </si>
  <si>
    <t>JA-81E</t>
  </si>
  <si>
    <t>проводная версия ЖКИ-клавиатуры для JA-80K</t>
  </si>
  <si>
    <t>JA-80H</t>
  </si>
  <si>
    <t>наружная клавиатура с RFID-считывателем</t>
  </si>
  <si>
    <t>JA-80N</t>
  </si>
  <si>
    <t>Наружная клавиатура без номерной клавиатуры (только RFID-считыватель)</t>
  </si>
  <si>
    <t>WJ-80</t>
  </si>
  <si>
    <t>интерфейс для подключения наружной клавиатуры JA-80H или RFID считывателя JA-80N к контрольной панели. Можно применить как интерфейс для клавиатур (считывателей) иных производителей</t>
  </si>
  <si>
    <t>SP-02</t>
  </si>
  <si>
    <t>спикерфон. При подключении к телефонной линии (или через шлюз GSM-JA-80Y), устройство позволяет прослушивать помещение и разговаривать с зарегистрированых в системе телефонов</t>
  </si>
  <si>
    <t>AN-80</t>
  </si>
  <si>
    <t>внешняя антенна предназначена для беспроводных устройств фирмы JABLOTRON с частотой 868 Мгц</t>
  </si>
  <si>
    <t>AN-81</t>
  </si>
  <si>
    <t>внешняя антенна предназначена для беспроводных устройств фирмы JABLOTRON с частотой 868 Мгц (крепление "под винт")</t>
  </si>
  <si>
    <t>Гибридная система  JABLOTRON  серии  JA-100</t>
  </si>
  <si>
    <t>ППК</t>
  </si>
  <si>
    <t>JA-101KR</t>
  </si>
  <si>
    <t>ППК со встроенным GSM коммуникатором, компактный корпус, 1xBUS, 400мА, батарея макс 2.6А-ч + 1 радио модуль JA-110R</t>
  </si>
  <si>
    <t>JA-106KR</t>
  </si>
  <si>
    <t>ППК со встроенным GSM и LAN коммуникатором, большой корпус, 2xBUS, 2x1000мА, батарея макс 18А-ч  + 1 радио модуль JA-110R</t>
  </si>
  <si>
    <t>Модули контроля доступа</t>
  </si>
  <si>
    <t>JA-152E</t>
  </si>
  <si>
    <t>Беспроводный модуль доступа с RFID считывателем</t>
  </si>
  <si>
    <t>JA-153E</t>
  </si>
  <si>
    <r>
      <t xml:space="preserve">Беспроводный модуль доступа с RFID считывателем и клавиатурой, </t>
    </r>
    <r>
      <rPr>
        <sz val="16"/>
        <color indexed="10"/>
        <rFont val="Times New Roman"/>
        <family val="1"/>
      </rPr>
      <t xml:space="preserve">БЕЗ БАТАРЕЕК </t>
    </r>
    <r>
      <rPr>
        <sz val="16"/>
        <rFont val="Times New Roman"/>
        <family val="1"/>
      </rPr>
      <t>(BAT-1V5-AA х 2шт  )</t>
    </r>
  </si>
  <si>
    <t>JA-154E</t>
  </si>
  <si>
    <r>
      <t xml:space="preserve">Беспроводный модуль доступа с RFID считывателем и LCD клавиатурой, </t>
    </r>
    <r>
      <rPr>
        <sz val="16"/>
        <color indexed="10"/>
        <rFont val="Times New Roman"/>
        <family val="1"/>
      </rPr>
      <t xml:space="preserve">БЕЗ БАТАРЕЕК </t>
    </r>
    <r>
      <rPr>
        <sz val="16"/>
        <rFont val="Times New Roman"/>
        <family val="1"/>
      </rPr>
      <t>(BAT-1V5-AA х 4шт )</t>
    </r>
  </si>
  <si>
    <t>Извещатели</t>
  </si>
  <si>
    <t>JA-150P</t>
  </si>
  <si>
    <r>
      <t xml:space="preserve">Беспроводный ИК извещатель движения, </t>
    </r>
    <r>
      <rPr>
        <sz val="16"/>
        <color indexed="10"/>
        <rFont val="Times New Roman"/>
        <family val="1"/>
      </rPr>
      <t>БЕЗ БАТАРЕЕК</t>
    </r>
    <r>
      <rPr>
        <sz val="16"/>
        <color indexed="8"/>
        <rFont val="Times New Roman"/>
        <family val="1"/>
      </rPr>
      <t xml:space="preserve"> ( BAT-1V5-AA х 2шт  )      </t>
    </r>
  </si>
  <si>
    <t>JA-157P</t>
  </si>
  <si>
    <t>Двухзонный уличный беспроводный извещатель движения – тип штора, БЕЗ БАТАРЕЕК (BAT-3V0-CR123A х 1шт)</t>
  </si>
  <si>
    <t>JA-158P</t>
  </si>
  <si>
    <r>
      <t xml:space="preserve">Беспроводный уличный  извещатель движения, </t>
    </r>
    <r>
      <rPr>
        <sz val="16"/>
        <color indexed="10"/>
        <rFont val="Times New Roman"/>
        <family val="1"/>
      </rPr>
      <t xml:space="preserve">БЕЗ БАТАРЕЕК </t>
    </r>
    <r>
      <rPr>
        <sz val="16"/>
        <rFont val="Times New Roman"/>
        <family val="1"/>
      </rPr>
      <t>(BAT-3V0-CR123A х 3шт)</t>
    </r>
  </si>
  <si>
    <t>JA-159P</t>
  </si>
  <si>
    <t>JA-150IR</t>
  </si>
  <si>
    <r>
      <t xml:space="preserve">Беспроводный оптический барьер, </t>
    </r>
    <r>
      <rPr>
        <sz val="16"/>
        <color indexed="10"/>
        <rFont val="Times New Roman"/>
        <family val="1"/>
      </rPr>
      <t xml:space="preserve">БЕЗ БАТАРЕЕК </t>
    </r>
    <r>
      <rPr>
        <sz val="16"/>
        <rFont val="Times New Roman"/>
        <family val="1"/>
      </rPr>
      <t>(BAT-3V6-R20 х 4шт)</t>
    </r>
  </si>
  <si>
    <t>JA-151IR</t>
  </si>
  <si>
    <r>
      <t xml:space="preserve">Беспроводный 4-ох лучевой оптический барьер, </t>
    </r>
    <r>
      <rPr>
        <sz val="16"/>
        <color indexed="10"/>
        <rFont val="Times New Roman"/>
        <family val="1"/>
      </rPr>
      <t xml:space="preserve">БЕЗ БАТАРЕЕК </t>
    </r>
    <r>
      <rPr>
        <sz val="16"/>
        <rFont val="Times New Roman"/>
        <family val="1"/>
      </rPr>
      <t>(BAT-3V6-R20 х 8шт)</t>
    </r>
  </si>
  <si>
    <t>JA-160PC</t>
  </si>
  <si>
    <r>
      <t xml:space="preserve">Беспроводный извещатель движения со встроенной фотокамерой, </t>
    </r>
    <r>
      <rPr>
        <sz val="16"/>
        <color indexed="10"/>
        <rFont val="Times New Roman"/>
        <family val="1"/>
      </rPr>
      <t xml:space="preserve">БЕЗ БАТАРЕЕК </t>
    </r>
    <r>
      <rPr>
        <sz val="16"/>
        <rFont val="Times New Roman"/>
        <family val="1"/>
      </rPr>
      <t>(BAT-1V5-AA х 2шт)</t>
    </r>
  </si>
  <si>
    <t>JA-180PB</t>
  </si>
  <si>
    <r>
      <t xml:space="preserve">Беспроводный ИК извещатель движения/разбития стекла, </t>
    </r>
    <r>
      <rPr>
        <sz val="16"/>
        <color indexed="10"/>
        <rFont val="Times New Roman"/>
        <family val="1"/>
      </rPr>
      <t xml:space="preserve">БЕЗ БАТАРЕЕК </t>
    </r>
    <r>
      <rPr>
        <sz val="16"/>
        <rFont val="Times New Roman"/>
        <family val="1"/>
      </rPr>
      <t xml:space="preserve"> (BAT-3V6-AA-LS х 1шт / BAT-3V6-1/2AA-LS х 1шт)</t>
    </r>
  </si>
  <si>
    <t>JA-180W</t>
  </si>
  <si>
    <r>
      <t xml:space="preserve">Беспроводный комбинированный ИК + микроволновой извещатель, </t>
    </r>
    <r>
      <rPr>
        <sz val="16"/>
        <color indexed="10"/>
        <rFont val="Times New Roman"/>
        <family val="1"/>
      </rPr>
      <t>БЕЗ БАТАРЕЕК</t>
    </r>
    <r>
      <rPr>
        <sz val="16"/>
        <rFont val="Times New Roman"/>
        <family val="1"/>
      </rPr>
      <t xml:space="preserve"> (BAT-3V6-AA-LS х 1шт)</t>
    </r>
  </si>
  <si>
    <t>JA-185P</t>
  </si>
  <si>
    <r>
      <t xml:space="preserve">Малогабаритный беспроводный потолочный извещатель движения, </t>
    </r>
    <r>
      <rPr>
        <sz val="16"/>
        <color indexed="10"/>
        <rFont val="Times New Roman"/>
        <family val="1"/>
      </rPr>
      <t xml:space="preserve">БЕЗ БАТАРЕЕК </t>
    </r>
    <r>
      <rPr>
        <sz val="16"/>
        <rFont val="Times New Roman"/>
        <family val="1"/>
      </rPr>
      <t>(BAT-3V6-AA-LS х 1шт)</t>
    </r>
  </si>
  <si>
    <t>JA-186P</t>
  </si>
  <si>
    <r>
      <t xml:space="preserve">Беспроводный двухзонный ИК извещатель движения (проход животных), </t>
    </r>
    <r>
      <rPr>
        <sz val="16"/>
        <color indexed="10"/>
        <rFont val="Times New Roman"/>
        <family val="1"/>
      </rPr>
      <t xml:space="preserve">БЕЗ БАТАРЕЕК </t>
    </r>
    <r>
      <rPr>
        <sz val="16"/>
        <rFont val="Times New Roman"/>
        <family val="1"/>
      </rPr>
      <t>(BAT-3V6-AA-LS х 1шт)</t>
    </r>
  </si>
  <si>
    <t>JA-180B</t>
  </si>
  <si>
    <r>
      <t xml:space="preserve">Беспроводный извещатель разбития стекла, </t>
    </r>
    <r>
      <rPr>
        <sz val="16"/>
        <color indexed="10"/>
        <rFont val="Times New Roman"/>
        <family val="1"/>
      </rPr>
      <t xml:space="preserve">БЕЗ БАТАРЕЕК </t>
    </r>
    <r>
      <rPr>
        <sz val="16"/>
        <rFont val="Times New Roman"/>
        <family val="1"/>
      </rPr>
      <t>(BAT-3V6-AA-LS х 1шт)</t>
    </r>
  </si>
  <si>
    <t>JA-150M</t>
  </si>
  <si>
    <r>
      <t xml:space="preserve">Беспроводный магнитоконтактный извещатель с 2 универсальными входами, </t>
    </r>
    <r>
      <rPr>
        <sz val="16"/>
        <color indexed="10"/>
        <rFont val="Times New Roman"/>
        <family val="1"/>
      </rPr>
      <t xml:space="preserve">БЕЗ БАТАРЕЕК </t>
    </r>
    <r>
      <rPr>
        <sz val="16"/>
        <rFont val="Times New Roman"/>
        <family val="1"/>
      </rPr>
      <t>(BAT-1V5-AA х 1шт)</t>
    </r>
  </si>
  <si>
    <t>JA-150MB</t>
  </si>
  <si>
    <r>
      <t xml:space="preserve">Беспроводный магнитоконтактный извещатель с двумя универсальными входами, коричневый, </t>
    </r>
    <r>
      <rPr>
        <sz val="16"/>
        <color indexed="10"/>
        <rFont val="Times New Roman"/>
        <family val="1"/>
      </rPr>
      <t xml:space="preserve">БЕЗ БАТАРЕЕК </t>
    </r>
    <r>
      <rPr>
        <sz val="16"/>
        <rFont val="Times New Roman"/>
        <family val="1"/>
      </rPr>
      <t>(BAT-1V5-AA х 1шт  )</t>
    </r>
  </si>
  <si>
    <t xml:space="preserve">JA-151M </t>
  </si>
  <si>
    <r>
      <t xml:space="preserve">Беспроводный магнитоконтактный извещатель – миниатюрный, белый, </t>
    </r>
    <r>
      <rPr>
        <sz val="16"/>
        <color indexed="10"/>
        <rFont val="Times New Roman"/>
        <family val="1"/>
      </rPr>
      <t>БЕЗ БАТАРЕЕК</t>
    </r>
  </si>
  <si>
    <t>JA-151MB</t>
  </si>
  <si>
    <r>
      <t xml:space="preserve">Беспроводной магнитоконтактный извещатель – миниатюрный, коричневый, </t>
    </r>
    <r>
      <rPr>
        <sz val="16"/>
        <color indexed="10"/>
        <rFont val="Times New Roman"/>
        <family val="1"/>
      </rPr>
      <t xml:space="preserve">БЕЗ БАТАРЕЕК </t>
    </r>
    <r>
      <rPr>
        <sz val="16"/>
        <rFont val="Times New Roman"/>
        <family val="1"/>
      </rPr>
      <t>(BAT-3V0-CR2032 х 1шт)</t>
    </r>
  </si>
  <si>
    <t>JA-182M</t>
  </si>
  <si>
    <r>
      <t>Беспроводный магнитоконтактный извещатель для металопластиковых окон (скрытый монтаж),</t>
    </r>
    <r>
      <rPr>
        <sz val="16"/>
        <color indexed="10"/>
        <rFont val="Times New Roman"/>
        <family val="1"/>
      </rPr>
      <t xml:space="preserve"> БЕЗ БАТАРЕЕК </t>
    </r>
    <r>
      <rPr>
        <sz val="16"/>
        <rFont val="Times New Roman"/>
        <family val="1"/>
      </rPr>
      <t>(BAT-3V0-CR2354 х 2шт)</t>
    </r>
  </si>
  <si>
    <t>JA-182SH</t>
  </si>
  <si>
    <r>
      <t xml:space="preserve">Беспроводный извещатель удара и наклона, </t>
    </r>
    <r>
      <rPr>
        <sz val="16"/>
        <color indexed="10"/>
        <rFont val="Times New Roman"/>
        <family val="1"/>
      </rPr>
      <t>БЕЗ БАТАРЕЕК</t>
    </r>
    <r>
      <rPr>
        <sz val="16"/>
        <rFont val="Times New Roman"/>
        <family val="1"/>
      </rPr>
      <t xml:space="preserve"> (BAT-3V0-CR123A х 1шт)</t>
    </r>
  </si>
  <si>
    <t>JA-183M</t>
  </si>
  <si>
    <r>
      <t xml:space="preserve">Беспроводный магнитоконтактный извещатель, </t>
    </r>
    <r>
      <rPr>
        <sz val="16"/>
        <color indexed="10"/>
        <rFont val="Times New Roman"/>
        <family val="1"/>
      </rPr>
      <t>БЕЗ БАТАРЕЕК (BAT-3V0-CR123A х 1шт)</t>
    </r>
  </si>
  <si>
    <t>JA-183MB</t>
  </si>
  <si>
    <r>
      <t xml:space="preserve">Беспроводный магнитоконтактный извещатель, коричневый, </t>
    </r>
    <r>
      <rPr>
        <sz val="16"/>
        <color indexed="10"/>
        <rFont val="Times New Roman"/>
        <family val="1"/>
      </rPr>
      <t xml:space="preserve">БЕЗ БАТАРЕЕК </t>
    </r>
    <r>
      <rPr>
        <sz val="16"/>
        <rFont val="Times New Roman"/>
        <family val="1"/>
      </rPr>
      <t>(BAT-3V0-CR123A х 1шт)</t>
    </r>
  </si>
  <si>
    <t>JA-185B</t>
  </si>
  <si>
    <r>
      <t xml:space="preserve">Малогабаритный беспроводный извещатель разбития стекла, </t>
    </r>
    <r>
      <rPr>
        <sz val="16"/>
        <color indexed="10"/>
        <rFont val="Times New Roman"/>
        <family val="1"/>
      </rPr>
      <t xml:space="preserve">БЕЗ БАТАРЕЕК  </t>
    </r>
    <r>
      <rPr>
        <sz val="16"/>
        <rFont val="Times New Roman"/>
        <family val="1"/>
      </rPr>
      <t>(BAT-3V6-AA-LS х 1шт)</t>
    </r>
  </si>
  <si>
    <t>JA-150ST</t>
  </si>
  <si>
    <t>Беспроводный комбинированный извещатель дыма и тепла</t>
  </si>
  <si>
    <t>JA-151ST</t>
  </si>
  <si>
    <t>Беспроводный комбинированный извещатель дыма и тепла, БЕЗ БАТАРЕЕК (BAT-1V5-AA х 3шт)</t>
  </si>
  <si>
    <t>JA-180G</t>
  </si>
  <si>
    <t>Беспроводный извещатель утечки газа</t>
  </si>
  <si>
    <t>JA-151TH</t>
  </si>
  <si>
    <t>Беспроводный датчик температуры, БЕЗ БАТАРЕЕК (BAT-3V0-CR2032 х 1шт)</t>
  </si>
  <si>
    <t>Сирены</t>
  </si>
  <si>
    <t>JA-150A</t>
  </si>
  <si>
    <t>Беспроводная внутренняя сирена</t>
  </si>
  <si>
    <t>JA-162A</t>
  </si>
  <si>
    <t>Беспроводная внутренняя сирена (розеточная, питание 230В)</t>
  </si>
  <si>
    <t>JA-151A-BASE</t>
  </si>
  <si>
    <t>Основа для уличной беспроводной сирены, красные светодиоды</t>
  </si>
  <si>
    <t>JA-151A-BASE-RB</t>
  </si>
  <si>
    <t>Основа для уличной беспроводной сирены, красные/синие светодиоды</t>
  </si>
  <si>
    <t>JA-1X1A-C-WH</t>
  </si>
  <si>
    <t>Пластиковая крышка для JA-111A, JA-151A - белая, красный светомаяк</t>
  </si>
  <si>
    <t>JA-1X1A-C-WH-B</t>
  </si>
  <si>
    <t>Пластиковая крышка для JA-111A, JA-151A - белая, голубой светомаяк</t>
  </si>
  <si>
    <t>JA-1X1A-C-GR</t>
  </si>
  <si>
    <t>Пластиковая крышка для JA-111A, JA-151A - серая, красный светомаяк</t>
  </si>
  <si>
    <t>JA-1X1A-C-GR-B</t>
  </si>
  <si>
    <t>Пластиковая крышка для JA-111A, JA-151A - серая, голубой светомаяк</t>
  </si>
  <si>
    <t>JA-1X1A-C-ST</t>
  </si>
  <si>
    <t>Стальная крышка для JA-111A, JA-151A, красный светомаяк</t>
  </si>
  <si>
    <t>JA-1X1A-C-ST-B</t>
  </si>
  <si>
    <t>Стальная крышка для JA-111A, JA-151A, голубой светомаяк</t>
  </si>
  <si>
    <t>JA-180A</t>
  </si>
  <si>
    <t>Наружная сирена. Полностю беспроводная сирена, питание осуществляется от литиевой батареи, батарея в комплект не входит</t>
  </si>
  <si>
    <t>Дистанционное управление</t>
  </si>
  <si>
    <t>JA-154J</t>
  </si>
  <si>
    <t>Беспроводный брелок с двухсторонней связью</t>
  </si>
  <si>
    <t>JA-182J</t>
  </si>
  <si>
    <t>Беспроводный брелок (2 кнопки)</t>
  </si>
  <si>
    <t>JA-186JK</t>
  </si>
  <si>
    <t>Беспроводный брелок – черный (4 кнопки)</t>
  </si>
  <si>
    <t>JA-186JW</t>
  </si>
  <si>
    <t>Беспроводный брелок – белый (4 кнопки)</t>
  </si>
  <si>
    <t>JA-187J</t>
  </si>
  <si>
    <t>Беспроводная кнопка-браслет</t>
  </si>
  <si>
    <t>JA-188J</t>
  </si>
  <si>
    <t>Беспроводная настенная кнопка паники, БЕЗ БАТАРЕЕК (BAT-3V6-1/2AA-LS х 1ш)</t>
  </si>
  <si>
    <t>JA-189J</t>
  </si>
  <si>
    <t>Беспроводная кнопка-звонок, БЕЗ БАТАРЕЕК (BAT-6 х 1шт)</t>
  </si>
  <si>
    <t>JA-190J</t>
  </si>
  <si>
    <t>RFID карточка доступа для JA-100</t>
  </si>
  <si>
    <t>JA-190T</t>
  </si>
  <si>
    <t>RFID считыватель для ПК (подключение через USB)</t>
  </si>
  <si>
    <t>Модули выхода</t>
  </si>
  <si>
    <t>JA-150N</t>
  </si>
  <si>
    <t>Беспроводный релейный модуль силового PG выхода</t>
  </si>
  <si>
    <t>JA-151N</t>
  </si>
  <si>
    <t>Беспроводный релейный модуль PG выхода</t>
  </si>
  <si>
    <t>JA-150EM-DIN</t>
  </si>
  <si>
    <t>Беспроводный модуль для импульсного выхода електрического счетчика</t>
  </si>
  <si>
    <t>Аксесуары и дополнительное оборудование</t>
  </si>
  <si>
    <t>AC-88</t>
  </si>
  <si>
    <t>Беспроводная розетка</t>
  </si>
  <si>
    <t xml:space="preserve">Спикерфон.  При подключении к телефонной линии (или через шлюз GSM 80-Y), устройство позволяет прослушивать помещение и разговаривать с зарегистрированных в системе телефонов.
</t>
  </si>
  <si>
    <t>Внешняя антенна предназначена для беспроводных устройств 
фирмы Jablotron, коммуницирующих на частоте 868 МГц</t>
  </si>
  <si>
    <t>Внешняя антенна  предназначена для беспроводных устройств 
фирмы Jablotron, коммуницирующих на частоте 868 МГц (крепление "под винт")</t>
  </si>
  <si>
    <t>BAT-1V5-AA</t>
  </si>
  <si>
    <t>Алкалиновая батарея 1,5В размер АА</t>
  </si>
  <si>
    <t>BAT-1V5-AAA</t>
  </si>
  <si>
    <t>Алкалиновая батарея 1,5В размер ААА</t>
  </si>
  <si>
    <t>BAT-9-A</t>
  </si>
  <si>
    <t>Алкалиновая батарея</t>
  </si>
  <si>
    <t>BAT-4V8</t>
  </si>
  <si>
    <t>NiCD батарея для OS-36x, 4,8В, 4xSC, 1800мА</t>
  </si>
  <si>
    <t>BAT-6</t>
  </si>
  <si>
    <t>Алкалиновая батарея 6В/58мАч 11A L1016</t>
  </si>
  <si>
    <t>BAT-3V6-1/2AA-LS</t>
  </si>
  <si>
    <t>Литиевая батарея для извещателей Oasis</t>
  </si>
  <si>
    <t>BAT-3V6-AA-LS</t>
  </si>
  <si>
    <t>BAT-3V0-CR2032</t>
  </si>
  <si>
    <t>Литиевая батарея</t>
  </si>
  <si>
    <t>BAT-3V0-CR2354</t>
  </si>
  <si>
    <t xml:space="preserve">Литиевая батарея </t>
  </si>
  <si>
    <t>BAT-3V0-CR123A</t>
  </si>
  <si>
    <t>Литиевая батарея для сирены JA-80A</t>
  </si>
  <si>
    <t>BAT-3V6-N170</t>
  </si>
  <si>
    <t>Батарея для JA-150A</t>
  </si>
  <si>
    <t>BAT-100A</t>
  </si>
  <si>
    <t>Литиевая батаея 3.6 В 13Ач 1xD для сирены JA-163A</t>
  </si>
  <si>
    <t>BAT-3V6-R20</t>
  </si>
  <si>
    <t>Батарея для JA-80IR</t>
  </si>
  <si>
    <t xml:space="preserve">Беспроводная сигнализация </t>
  </si>
  <si>
    <t xml:space="preserve">Беспроводная сигнализация  CROW </t>
  </si>
  <si>
    <t>FW2 MERLIN PRO</t>
  </si>
  <si>
    <t>Приёмопередатчик с двухстронней связью для работы с беспроводными устройствами типа FW2. ЖК дисплей. Рабочая частота - 868МГц. Рабочая температура: -10°C …+50°C. Питание 10 -15В постоянного тока</t>
  </si>
  <si>
    <t>GROW</t>
  </si>
  <si>
    <t>FW2 MAG</t>
  </si>
  <si>
    <t xml:space="preserve">Извещатель охранный точечный магнитоконтактный беспроводный </t>
  </si>
  <si>
    <t>FW2 NEO</t>
  </si>
  <si>
    <t xml:space="preserve">Извещатель движения пассивный инфракрасный беспроводный </t>
  </si>
  <si>
    <t>FW2 RMT</t>
  </si>
  <si>
    <t xml:space="preserve">Устройство управления (брелок) беспроводный </t>
  </si>
  <si>
    <t>FW2 TRANS</t>
  </si>
  <si>
    <t xml:space="preserve">Плата беспроводного приемника  </t>
  </si>
  <si>
    <t>Беспроводная сигнализация ELMES</t>
  </si>
  <si>
    <t>20-канальный приемник для беспроводных датчиков и брелков, 20 релейных выходов, индикация разряда батареи.</t>
  </si>
  <si>
    <t>Elmes</t>
  </si>
  <si>
    <t>8-канальный приемник для беспроводных датчиков и брелков, 8 релейных выходов, индикация разряда батареи.</t>
  </si>
  <si>
    <t>4-канальный приемник для беспроводных датчиков и брелков, 4 релейных выходов, индикация разряда батареи.</t>
  </si>
  <si>
    <t>PTX50</t>
  </si>
  <si>
    <t>Беспроводной ИК-датчик движения, дальность 20м; 90град ; до 100м ; 433,92 МГЦ</t>
  </si>
  <si>
    <t>Миниатюрный беспроводной СМК ; до 100м ; 433,92 МГЦ</t>
  </si>
  <si>
    <t>Беспроводной СМК ; до 100м ; 433,92 МГЦ</t>
  </si>
  <si>
    <t>GBX1</t>
  </si>
  <si>
    <t>Беспроводной датчик разбития стекла ; до 100м ; 433,92 МГЦ</t>
  </si>
  <si>
    <t>Беспроводная сигнализация AJAX</t>
  </si>
  <si>
    <t>StarterKit white/black</t>
  </si>
  <si>
    <t>Комплект беспроводной сигнализации Ajax StarterKit - базовый комплект домашней сигнализации, который может легко расширяться другими устройствами Ajax.  Данный комплект предназначен для самостоятельной установки и соответствует профессиональными требованиям. Интеллектуальный центр сигнализации, Ajax Hub, консолидирует возможности каждого отдельного охранного датчика в единую экосистему. Круглосуточный доступ через мобильные приложения позволяет мониторить состояние охранной системы (постановку/снятие, микроклимат и тд.) Система работает по протоколу Jeweller и имеет анти-саботажные функции, что делает Ajax StarterKit, а значит и охраняемое пространство, неприступным и ультразащищенным. Беспроводная технология Jeweller позволяет раскинуть сеть на расстоянии до 2000 метров на открытом пространстве или на нескольких этажах бизнес-центра;
- ARM процессор дает больше мощности для решения критически важных задач;
- Система работает на Ethernet c подключением GSM в качестве резервного канала связи;
- Ajax Hub обслуживает до 100 устройств;
- Возможность подключения к мониторингу системы до 10 пользователей или охранной компании (с помощью Contact ID).
Комплектация:Умная централь Ajax Hub       
1 шт.Беспроводной датчик открытия двери/окна Ajax DoorProtect strong белый 1 шт. Беспроводной датчик движения Ajax MotionProtect белый 1 шт. Брелок для управления охранной системой Ajax SpaceControl белый 1 шт. Кабель питания1 шт.Ethernet кабель1 шт.Монтажный комплект1 шт.Руководство по установке и эксплуатации1 шт.</t>
  </si>
  <si>
    <t>Ajax</t>
  </si>
  <si>
    <t>Ajax KeyPad white/black</t>
  </si>
  <si>
    <t>Беспроводная сенсорная клавиатура Ajax KeyPad предназначена для управления системой безопасности Ajax.
Режим охраны включается по нажатию одной кнопки или при вводе цифрового кода.
На случай угрозы предусмотрена функция снятия с охраны под принуждением.</t>
  </si>
  <si>
    <t>ocBridge</t>
  </si>
  <si>
    <t xml:space="preserve">Приемник беспроводных датчиков. 8 охранных выходов, 4 сервисных (тампер, пропажа датчика, разряд батареи, глушение). Подключения к ПК по интерфейсу USB.   Лог событий.     Встроенные режимы тестирования уровня связи с датчиками и зоны обнаружения датчиков.   Детектирование глушения.  Дальность порядка 3000 м на открытом пространстве. Частота 868-868,6 МГц.  Период опроса датчиков: 10 - 300 секунд. 2-х сторонняя связь.   </t>
  </si>
  <si>
    <t>Ajax, ocBridge Plus box</t>
  </si>
  <si>
    <t>Приемник беспроводных датчиков. Позволяет сделать проводную охранную централь беспроводной; Принимает сигнал от беспроводных датчиков Ajax;Содержит клеммы для подключения к проводной централи;Защищен двумя тамперами от вскрытия и отрыва с монтажной поверхности;12 транзисторных выходов: 8 охранных зон, 4 сервисных выхода;Подключение выхода с централи для постановки/снятия с охраны; Поддерживает до 100 беспроводных устройств;Осуществляет контроль беспроводных датчиков, ведет журналы событий;Уникальная беспроводная технология: большая дальность работы, шифрование сообщений и защита от подлога;
2-х сторонняя связь с датчиками для регулярной передачи сигналов тестирования на центральный блок;
Максимальное расстояние между приемником и датчиками до 2000 м на открытом пространстве;
Работа в реальных условиях на нескольких этажах бизнес-центра;
Встроенные режимы тестирования уровня связи с датчиками и зоны обнаружения датчиков;
Регулируемый период опроса датчиков;
Антенна приемника оптимизирована для более качественного приема сигналов внутри зданий;
Имеется возможность обновлять прошивку приемника;
Простое подключение к ПК по интерфейсу USB;
Удобная настройка при помощи Windows конфигуратора.     
Частота 868-868,6 МГц.</t>
  </si>
  <si>
    <t>WallSwitch</t>
  </si>
  <si>
    <t xml:space="preserve">Контроллер для управления приборами.Контроллер для дистанционного управления бытовыми приборами Ajax WallSwitch позволяет удаленно включать и выключать бытовые приборы мощностью не более 3 кВт. Его использование дает возможность увидеть полную картину потребления электроэнергии всеми подключенными приборами с помощью мобильного приложения или веб-браузера. Корпус выключателя спроектирован для установки в стандартный европейский подрозетник. Выключатель работает в составе системы Ajax. Дальность порядка 1000 м на открытом пространстве. В реальных условиях - несколько этажей бизнес центра.   Частота 868-868,6 МГц.     2-х сторонняя связь - подтверждает постановку на охрану.   Адаптивная регулировка мощности передачи - чем ближе датчик к централи, тем меньше энергии расходует.     Шифрование сообщений и защита от подлога.   Аутентификация.    </t>
  </si>
  <si>
    <t>MotionProtect Plus</t>
  </si>
  <si>
    <t>Датчик движения c радиочастотным сканированием.
Дальность передачи сигнала до 2000 м на открытом пространстве. В реальных условиях - несколько этажей бизнес центра.     Частота 868-868,6 МГц.   2-х сторонняя связь.     Период опроса датчиков: 10 - 300 секунд.   Адаптивная регулировка мощности передачи - чем ближе датчик к централи, тем меньше энергии расходует.     Шифрование сообщений и защита от подлога.   Аутентификация.     Защита тампером от вскрытия.   Установка на смарт-крепления без разбора датчика.     Литиевая батарея емкостью 1200 мАч. Датчик имеет регулируемую чувствительность и способен игнорировать домашних животных весом до 20 кг и ростом до 50 см.</t>
  </si>
  <si>
    <t>MotionProtect</t>
  </si>
  <si>
    <t>Датчик движения.
Дальность передачи сигнала до 2000 м на открытом пространстве. В реальных условиях - несколько этажей бизнес центра.     Частота 868-868,6 МГц.   2-х сторонняя связь.     Период опроса датчиков: 10 - 300 секунд.   Адаптивная регулировка мощности передачи - чем ближе датчик к централи, тем меньше энергии расходует.     Шифрование сообщений и защита от подлога.   Аутентификация.     Защита тампером от вскрытия.   Установка на смарт-крепления без разбора датчика.     Литиевая батарея емкостью 1200 мАч. Датчик имеет регулируемую чувствительность и способен игнорировать домашних животных весом до 20 кг и ростом до 50 см.</t>
  </si>
  <si>
    <t>DoorProtect</t>
  </si>
  <si>
    <t>Датчик открытия. Вход для подключения внешнего датчика.     Два варианта магнита - для параллельной и перпендикулярной установки. Дальность порядка 2000 м на открытом пространстве. В реальных условиях - несколько этажей бизнес центра. Цвет-белый, черный.</t>
  </si>
  <si>
    <t xml:space="preserve"> DoorProtect Plus</t>
  </si>
  <si>
    <t>Магнитный датчик открытия дверей или окон с сенсором наклона.
Защищает от проникновения через двери и незакрытые окна. Реагирует на открытие, изменение угла наклона и удары.</t>
  </si>
  <si>
    <t>GlassProtect</t>
  </si>
  <si>
    <t>Датчик разбития. Дальность детектирования - 3-9 м.     Детектирования ВЧ и НЧ. Тревога по 2-м факторам.   Подключение внешнего датчика     3 уровня чувствительности.   Миниатюрные размеры. Дальность порядка 2000 м на открытом пространстве. Цвет-белый, черный.</t>
  </si>
  <si>
    <t>SpaceControl</t>
  </si>
  <si>
    <t>Брелок. Ставит/частично ставит/снимает охранную систему с охраны.     Оснащен тревожной кнопкой. Дальность порядка 1000 м на открытом пространстве. В реальных условиях - несколько этажей бизнес центра. Адаптивная регулировка мощности передачи - чем ближе датчик к централи, тем меньше энергии расходует.     Шифрование сообщений и защита от подлога.   Аутентификация.     Литиевая батарея емкостью 250 мАч. Цвет-белый, черный.</t>
  </si>
  <si>
    <t>Датчик движения + разбития.Используется для обнаружения движения человека и разбития стекла;Дальность детектирования движения - до 14 метров,детектирования разбития — до 9 м;Игнорирует домашних животных весом до 20 кг;Уникальная беспроводная технология: большая дальность работы, шифрование сообщений и защита от подлога;2-х сторонняя связь и регулярная передача сигналов тестирования на центральный блок;Слежение за разрядом батареи и передача информации на центральный блок;Максимальное расстояние между датчиком и централью – 2000 м;Работа в реальных условиях на нескольких этажах бизнес-центра;Регулируемый период опроса датчиков;Защита тампером от вскрытия;Работает от батареи CR123A до 5 лет;</t>
  </si>
  <si>
    <t>FireProtect</t>
  </si>
  <si>
    <t>Датчик дыма. Беспроводной датчик детектирования дыма Ajax FireProtect white предназначен для детектирования пожара в охраняемом помещении. Датчик обнаруживает дым с помощью инфракрасного излучателя и фотоприемника. Элементы смонтированы в специальной дымовой камере. При попадании частичек дыма в камеру, фотоприемник обнаруживает искажение инфракрасного луча. Если дыма становится много, искажения луча становится сильным, датчик отправляет беспроводные сигналы о пожарной тревоге на умную централь Ajax Hub и включается сирена. Дальность порядка 2000 м на открытом пространстве. В реальных условиях - несколько этажей бизнес центра.     Частота 868-868,6 МГц.   2-х сторонняя связь. Период опроса датчиков: 10 - 300 секунд.</t>
  </si>
  <si>
    <t>LeaksProtect</t>
  </si>
  <si>
    <t>Датчик затопления.  Беспроводной датчик обнаружения затопления Ajax LeaksProtect предназначен для обнаружения затопления в охраняемом помещении и передачи сигнала тревоги на умную централь Ajax Hub. Датчик за секунды фиксирует поступление воды, но отменяет тревогу в случае ее высыхания. Использует беспроводную технологию, разработанную для охранных систем.   Дальность порядка 2000 м на открытом пространстве. В реальных условиях - несколько этажей бизнес центра.     Частота 868-868,6 МГц.   2-х сторонняя связь. Период опроса датчиков: 10 - 300 секунд.</t>
  </si>
  <si>
    <t xml:space="preserve">Ajax HomeSiren  </t>
  </si>
  <si>
    <t xml:space="preserve">Беспроводная домашняя сиренаЗвуковая сигнализация с настраиваемым уровнем звука от 81 до 105 дБ и разъемом для подключения внешнего светодиода. На открытом пространстве держит связь с Ajax Hub на расстоянии до 2000 метров.
</t>
  </si>
  <si>
    <t>StreetSiren  white/black</t>
  </si>
  <si>
    <t>Беспроводная уличная сирена Ajax StreetSiren white предназначена для визуального и звукового оповещения о тревоге. При тревоге, умная централь сигнализации Ajax Hub передает беспроводной сигнал на сирену. После получении сигнала тревоги от централи сирена срабатывает и раздается сигнал тревоги. 
Держит связь с Ajax Hub на расстоянии до 2000 метров (при условии прямой видимости);
Возможность регулирования времени звучания и громкости оповещения (85-113 дБ);
Монтаж датчика с помощью крепление SmartBracket без разбора корпуса;
Питание от источника постоянного тока 12В или встроенных батарей;
Питание без смены батареи — до 5 лет;
Показывает уровень разряда батареи;
Защищена от вскрытия корпуса и демонтажа при помощи тампера;
Проверка работоспособности пингами частотой от 12 секунд;
Удаленное тестирование качества связи;
Индикация постановки/снятия системы на охрану;
Управляется c помощью мобильного приложения для iOS/Android.</t>
  </si>
  <si>
    <t>Беспроводная сигнализация GSN Electronic</t>
  </si>
  <si>
    <t>ACS-102</t>
  </si>
  <si>
    <t xml:space="preserve">Беспроводной двухканальный комплект тревожной сигнализации. Дальность до 250 метров на открытом пространстве, память до 680 пультов, частота 433.92МГц; 2 брелка в комплекте </t>
  </si>
  <si>
    <t>GSN</t>
  </si>
  <si>
    <t>ACS-102 R</t>
  </si>
  <si>
    <t xml:space="preserve">Беспроводной двухканальный комплект тревожной сигнализации . Дальность до 500 метров на открытом пространстве, память до 330 пультов. Рабочая частота  433.92МГц ± 50кГц;  2 брелка в комплекте </t>
  </si>
  <si>
    <t>ACS-114 R</t>
  </si>
  <si>
    <t xml:space="preserve">Беспроводной двухканальный комплект тревожной сигнализации  . Дальность до 500 метров на открытом пространстве, память до 330 пультов.Рабочая частота 433.92МГц ± 50кГц; 2 брелка в комплекте </t>
  </si>
  <si>
    <t>ACS-144R</t>
  </si>
  <si>
    <t xml:space="preserve">Беспроводной четырехканальный комплект тревожной сигнализации  . Дальность до 500 метров на открытом пространстве, память до 330 пультов.Рабочая частота  433.92МГц ± 50кГц; 2 брелка в комплекте </t>
  </si>
  <si>
    <t>ACS-1000R</t>
  </si>
  <si>
    <t xml:space="preserve">Беспроводной двухканальный комплект тревожной сигнализации  . Дальность до 1000 метров на открытом пространстве, память до 330 пультов.Рабочая частота  433.92МГц ± 50кГц; </t>
  </si>
  <si>
    <t>TR-500F</t>
  </si>
  <si>
    <t>Дополнительный брелок для ACS-102</t>
  </si>
  <si>
    <t>TxRC09</t>
  </si>
  <si>
    <t>Дополнительный брелок для ACS-102R, ACS-114R</t>
  </si>
  <si>
    <t>Tx4RC10</t>
  </si>
  <si>
    <t>Дополнительный брелок для ACS-144R</t>
  </si>
  <si>
    <t>Tx4RC12</t>
  </si>
  <si>
    <t>Дополнительный брелок для ACS-1000R</t>
  </si>
  <si>
    <t>Беспроводная сигнализация DSC  WLS 433 (частота 433MГц)</t>
  </si>
  <si>
    <t>SCW 445EU4</t>
  </si>
  <si>
    <t>ППК на 32 беспроводные зоны, 16 брелков, клавиатура встроенная (рус., укр.) 2 порта входов/выходов, совместима со всеми беспроводными датчиками и брелками DSC</t>
  </si>
  <si>
    <t>PTD 1620U</t>
  </si>
  <si>
    <t>блок питания для SCW445EU4</t>
  </si>
  <si>
    <t>DSC-R-4F</t>
  </si>
  <si>
    <t>Универсальный приемник совместимый с любыми проводными ППК для подключения беспр.устройств DSC. Поддержка до 180 устройств, 5 релейных выходов, контакт НСД, 2 индикатора (красный, зеленый), коннектор UART совместимый с D-Link, 9~15В пост.тока, ток потребления 40 мА, 433 МГц</t>
  </si>
  <si>
    <t>D-LINK</t>
  </si>
  <si>
    <t>USB кабель программирования для приемников DSC-R 433 МГц/868 МГц</t>
  </si>
  <si>
    <t>WS-4904W</t>
  </si>
  <si>
    <t xml:space="preserve">извещатель движения </t>
  </si>
  <si>
    <t>WS-4975</t>
  </si>
  <si>
    <t xml:space="preserve">магнитоконтакт тонкий </t>
  </si>
  <si>
    <t>WS-4904PW</t>
  </si>
  <si>
    <t>беспроводный извещатель движения с линзой L4</t>
  </si>
  <si>
    <t>WS-4916-EU</t>
  </si>
  <si>
    <t xml:space="preserve">извещатель дымовой оптический </t>
  </si>
  <si>
    <t>WS-4945</t>
  </si>
  <si>
    <r>
      <t xml:space="preserve">передатчик Slim-Line дизайна </t>
    </r>
    <r>
      <rPr>
        <i/>
        <sz val="16"/>
        <rFont val="Times New Roman"/>
        <family val="1"/>
      </rPr>
      <t xml:space="preserve"> </t>
    </r>
  </si>
  <si>
    <t>WS-4939-EU</t>
  </si>
  <si>
    <t xml:space="preserve">радиоключ </t>
  </si>
  <si>
    <t>WLS-912NB</t>
  </si>
  <si>
    <t>WS-4985</t>
  </si>
  <si>
    <t xml:space="preserve">извещатель затопления </t>
  </si>
  <si>
    <t>Беспроводная сигнализация DSC   WLS 868 (частота 868 МГц)</t>
  </si>
  <si>
    <t>SCW 845EU4</t>
  </si>
  <si>
    <t>DSC-R-8F</t>
  </si>
  <si>
    <t>Универсальный приемник совместимый с любыми проводными ППК для подключения беспр.устройств DSC. Поддержка до 180 устройств, 5 релейных выходов, контакт НСД, 2 индикатора (красный, зеленый), коннектор UART совместимый с D-Link, 9~15В пост.тока, ток потребления 40 мА, 868 МГц</t>
  </si>
  <si>
    <t>RF-5132-868</t>
  </si>
  <si>
    <t xml:space="preserve">модуль приемника на 32-е беспроводные зоны </t>
  </si>
  <si>
    <t>WS-8904РW</t>
  </si>
  <si>
    <t>WS-8904W</t>
  </si>
  <si>
    <t>извещатель движения</t>
  </si>
  <si>
    <t>WS-8916W</t>
  </si>
  <si>
    <t>WS-8938W</t>
  </si>
  <si>
    <t xml:space="preserve">радиобрелок с одной кнопкой паники </t>
  </si>
  <si>
    <t>WS-8945W</t>
  </si>
  <si>
    <t xml:space="preserve">магнитоконтакт </t>
  </si>
  <si>
    <t>WS-8965W</t>
  </si>
  <si>
    <t>WS-8975W</t>
  </si>
  <si>
    <t>беспроводный тонкий дверной, оконный магнитоконтакт</t>
  </si>
  <si>
    <t>ALEXOR Series (433 МГц)</t>
  </si>
  <si>
    <t>РС 9155</t>
  </si>
  <si>
    <t>ППК на 32 беспроводные зоны, 16 брелков, клавиатура встроенная (рус., укр.) 2 порта входов/выходов, совместима со всеми беспроводными датчиками и брелками DSC. Двухсторонняя связь с беспроводными датчиками</t>
  </si>
  <si>
    <t>Коммуникатор GS2065</t>
  </si>
  <si>
    <t xml:space="preserve">беспроводный GSM/GPRS коммуникатор для Alexor </t>
  </si>
  <si>
    <t>Коммуникатор TL265</t>
  </si>
  <si>
    <t>Internet коммуникатор для Alexor</t>
  </si>
  <si>
    <t>Коммуникатор TL265GS</t>
  </si>
  <si>
    <t>Internet и GSM/GPRS коммуникатор для Alexor</t>
  </si>
  <si>
    <t>WT5500E1H2</t>
  </si>
  <si>
    <t>клавиатура с двухсторонней связью и поддержкой языков E/Bu/Ru/Uk/Se/Cr/Sp/Ro</t>
  </si>
  <si>
    <t>WT5500РE1H2</t>
  </si>
  <si>
    <t>клавиатура с двухсторонней связью, проксимити считывателем и одним проксимити брелком РТ4, поддержка языков E/Bu/Ru/Uk/Se/Cr/Sp/Ro</t>
  </si>
  <si>
    <t>WT5500DMKEU</t>
  </si>
  <si>
    <t>настольный комплект, подставка под трансформатор</t>
  </si>
  <si>
    <t>РТ4</t>
  </si>
  <si>
    <t>проксимити брелок</t>
  </si>
  <si>
    <t>WT5500ХEU</t>
  </si>
  <si>
    <t>АС трансформатор для WT5500 или WT5500P</t>
  </si>
  <si>
    <t>WT4989</t>
  </si>
  <si>
    <t>радиобрелок с двухсторонней связью, иконным ЖКИ дисплеем</t>
  </si>
  <si>
    <t>WT4901EU</t>
  </si>
  <si>
    <t>внутренняя сирена с двухсторонней связью</t>
  </si>
  <si>
    <t>WT4911ВEU</t>
  </si>
  <si>
    <t>наружная сирена с двухсторонней связью, синий светомаяк</t>
  </si>
  <si>
    <t>WT4911REU</t>
  </si>
  <si>
    <t>наружная сирена с двухсторонней связью, красный светомаяк</t>
  </si>
  <si>
    <t>WT4911AEU</t>
  </si>
  <si>
    <t>наружная сирена с двухсторонней связью, желтый светомаяк</t>
  </si>
  <si>
    <t>Беспроводная система SATEL "ABAX"</t>
  </si>
  <si>
    <t>ACU-100</t>
  </si>
  <si>
    <t>Контроллер беспроводной системы (до 48 безпров компонентов). Система совместимая с любой охр.панелью, систем.модуль расширения для Integra, CA 64,CA 10</t>
  </si>
  <si>
    <t>ACX-100</t>
  </si>
  <si>
    <t>модуль расширения входов/выходов совместимый с ACU-100, 4 входа 8 выходов</t>
  </si>
  <si>
    <t>ACX-200</t>
  </si>
  <si>
    <t>модуль для подключения проводных устройств к системе ABAX, 4 входа извещат., 4 рел. выхода</t>
  </si>
  <si>
    <t>ACX-201</t>
  </si>
  <si>
    <t>AMD-100/AMD-100 BR</t>
  </si>
  <si>
    <t>беспроводной магнитный контакт,  (цвет-белый / корич.), вход для внешнего датчика, светодиод для инд.тестиров.</t>
  </si>
  <si>
    <t>AMD-101 / 101 BR</t>
  </si>
  <si>
    <t>двухканальный беспроводной магнитный контакт, вход для внеш.датчика, светодиод для индик.тестиров, (цвет-белый / корич.)</t>
  </si>
  <si>
    <t>APD-100</t>
  </si>
  <si>
    <t>беспроводн. ИК датчик с настройкой чувствительности, линза Френеля, светод. индикатор для тестирования</t>
  </si>
  <si>
    <t>APMD-150</t>
  </si>
  <si>
    <t>беспроводный 2-технологии ИК датчик+микроволновый</t>
  </si>
  <si>
    <t>AVD-100</t>
  </si>
  <si>
    <t>беспроводный вибрационный датчик и магнитоконтактный</t>
  </si>
  <si>
    <t>AGD-100</t>
  </si>
  <si>
    <t>беспроводный датчик разбития стекла</t>
  </si>
  <si>
    <t>ASD-110</t>
  </si>
  <si>
    <t>беспроводный комбинированный дымовой/тепловой датчик</t>
  </si>
  <si>
    <t>ASP-105</t>
  </si>
  <si>
    <t>беспроводная наружная сирена:-с разд.управл.оптич.и акустич.каналами;</t>
  </si>
  <si>
    <t>ASP-205</t>
  </si>
  <si>
    <t>беспроводный наружный оповещатель</t>
  </si>
  <si>
    <t>ARF-100</t>
  </si>
  <si>
    <t>тестер для определения уровня радиосигнала</t>
  </si>
  <si>
    <t xml:space="preserve">Опт, у.е. </t>
  </si>
  <si>
    <t>Розница, у. е.</t>
  </si>
  <si>
    <t>Блоки питания и АКБ</t>
  </si>
  <si>
    <t xml:space="preserve"> Аккумуляторы </t>
  </si>
  <si>
    <t>1,3-12</t>
  </si>
  <si>
    <t>герметичная, необслуж. аккумуляторная батарея 1,3 Ач, 12В, 97х45х52мм</t>
  </si>
  <si>
    <t>SSB</t>
  </si>
  <si>
    <t>2,3-12</t>
  </si>
  <si>
    <t>герметичная, необслуж. аккумуляторная батарея 2,3 Ач, 12В, 179х35х61мм</t>
  </si>
  <si>
    <t>3,2-12</t>
  </si>
  <si>
    <t xml:space="preserve">герметичная, необслуж. аккумуляторная батарея 3,2 Ач, 12В, </t>
  </si>
  <si>
    <t>5,0-12</t>
  </si>
  <si>
    <t>герметичная, необслуж. аккумуляторная батарея 4,5 Ач, 12В, 89х70х100мм</t>
  </si>
  <si>
    <t>7,2-12</t>
  </si>
  <si>
    <t>герметичная, необслуж. аккумуляторная батарея 7,2 Ач, 12В 151х65х95мм</t>
  </si>
  <si>
    <t>12,0-12</t>
  </si>
  <si>
    <t xml:space="preserve">герметичная, необслуж. аккумуляторная батарея 12 Ач, 12В </t>
  </si>
  <si>
    <t>18,0-12</t>
  </si>
  <si>
    <t>герметичная, необслуж. аккумуляторная батарея 18 Ач, 12В 181х76х167мм</t>
  </si>
  <si>
    <t>ББП20-12, -24</t>
  </si>
  <si>
    <t>Uвых=13,2/26,4В Iвых=1,0/0,5А, Iзар=0,4А, защита АКБ</t>
  </si>
  <si>
    <t>ББП20-12Б, -24Б</t>
  </si>
  <si>
    <t>Uвых=13,2/26,4В Iвых=1,0/0,5А, Iзар=0,4А, защита АКБ, + метал. бокс  200*168*75 / 252*222*80  (без АКБ)</t>
  </si>
  <si>
    <t>ББП30Л-12,-24</t>
  </si>
  <si>
    <t>Uвых=13,2/26,4В Iвых=2,0/1,0А, Iзар=0,4А, защита АКБ</t>
  </si>
  <si>
    <t>ББП30Л-12Б,-24Б</t>
  </si>
  <si>
    <t>Uвых=13,2/26,4В Iвых=2,0/1,0А, Iзар=0,4А, защита АКБ+ +металлический бокс 200*168*75</t>
  </si>
  <si>
    <t>ББП50Л-12, -24</t>
  </si>
  <si>
    <t>Uвых=13,2/26,4В Iвых=3,0/1,5А, Iзар=0,4А, защита АКБ</t>
  </si>
  <si>
    <t>ББП50Л-12Б, -24Б</t>
  </si>
  <si>
    <t>Uвых=13,2/26,4В Iвых=3,0/1,5А, Iзар=0,4А, защита АКБ , +металлический бокс 200*168*75</t>
  </si>
  <si>
    <t>ББП50-12Б</t>
  </si>
  <si>
    <t>Uвых=13,2/26,4В Iвых=3,0/1,5А, Iзар=0,4А, защита АКБ, +метал. бокс 252*222*80  (без АКБ)</t>
  </si>
  <si>
    <t>ББП50-24Б</t>
  </si>
  <si>
    <t>Uвых=13,2/26,4В Iвых=3,0/1,5А, Iзар=0,4А, защита АКБ, +метал. бокс 290*275*105  (без АКБ)</t>
  </si>
  <si>
    <t>Гейзер 1.5</t>
  </si>
  <si>
    <t>источник бесперебойного  питания, 12В,  1,5 А, место под АКБ 7А/ч</t>
  </si>
  <si>
    <t>ABK-902</t>
  </si>
  <si>
    <t>источник питания в боксе без батареи 3A 12В, линейный (трансформаторный)</t>
  </si>
  <si>
    <t>YLI</t>
  </si>
  <si>
    <t>БП 1215</t>
  </si>
  <si>
    <t>Блок бесперебойного питания 12В 1,5А, защита от глубокого разряда аккумулятора, под АКБ 7А/ч</t>
  </si>
  <si>
    <t>Тирас</t>
  </si>
  <si>
    <t>БЖ 1230</t>
  </si>
  <si>
    <t>Блок бесперебойного питания импульсный 12В, 3А, под АКБ 18 А/ч</t>
  </si>
  <si>
    <t>Блоки бесперебойного питания микропроцессорные</t>
  </si>
  <si>
    <t>ББП75И-12; -24</t>
  </si>
  <si>
    <t>Uвых=12,5В/25В, Iвых=4/2А, Uзар=13,8В/27,6В, Iзар=0,7/0,4А, корпус мет.</t>
  </si>
  <si>
    <t>ББП75И-12Б; -24Б</t>
  </si>
  <si>
    <t>Uвых=12,5В/25В, Iвых=4/2А, Uзар=13,8В/27,6В, Iзар=0,7/0,4А, корпус мет. +металлический бокс 252*222*80</t>
  </si>
  <si>
    <t>ББП100И-12; -24</t>
  </si>
  <si>
    <t>Uвых=12,5В/25В, Iвых=5/2,5А, Uзар=13,8В/27,6В, Iзар=1,2/0,7А, корпус мет.</t>
  </si>
  <si>
    <t>ББП100И-12Б; -24Б</t>
  </si>
  <si>
    <t>Uвых=12,5В/25В, Iвых=5/2,5А, Uзар=13,8В/27,6В, Iзар=1,2/0,7А, корпус мет. +металлический бокс 290*275*105</t>
  </si>
  <si>
    <t>ББП125И-12; -24</t>
  </si>
  <si>
    <t>Uвых=12,5В/25В, Iвых=8/4А, Uзар=13,8В/27,6В, Iзар=1,8/1,2А, корпус мет.</t>
  </si>
  <si>
    <t>ББП125И-12Б; -24Б</t>
  </si>
  <si>
    <t>Uвых=12,5В/25В, Iвых=8/4А, Uзар=13,8В/27,6В, Iзар=1,8/1,2А, корпус мет. +металлический бокс 290*275*105</t>
  </si>
  <si>
    <t>ББП150И-12; -24</t>
  </si>
  <si>
    <t>Uвых=12,5В/25В, Iвых=10/5А, Uзар=13,8В/27,6В, Iзар=2*1,2А, корпус мет.</t>
  </si>
  <si>
    <t>ББП150И-12Б; -24Б</t>
  </si>
  <si>
    <t>Uвых=12,5В/25В, Iвых=10/5А, Uзар=13,8В/27,6В, Iзар=2*1,2А, корпус мет.+металлический бокс 290*275*105</t>
  </si>
  <si>
    <t>Бескорпусные модули питания</t>
  </si>
  <si>
    <t>10МП-12</t>
  </si>
  <si>
    <t>Модуль питания 10Вт 12В 0,8А</t>
  </si>
  <si>
    <t>20МП-12</t>
  </si>
  <si>
    <t>Модуль питания 20Вт 12В 1,5А</t>
  </si>
  <si>
    <t>30МП-24</t>
  </si>
  <si>
    <t>Модуль питания 30Вт 24В 1,25А</t>
  </si>
  <si>
    <t>PS-3020</t>
  </si>
  <si>
    <t>модуль питания 3 А, 12В, (без бокса и трансформатора)</t>
  </si>
  <si>
    <t>Сетевые адаптеры со встроенной вилкой</t>
  </si>
  <si>
    <t>10МП-12А</t>
  </si>
  <si>
    <t>Сетевой адаптер 10Вт 12В 0,8А, корпус в розетку</t>
  </si>
  <si>
    <t>20МП-12А</t>
  </si>
  <si>
    <t>Сетевой адаптер 20Вт 12В 1,5А, корпус в розетку</t>
  </si>
  <si>
    <t>30МП-12А;-24А</t>
  </si>
  <si>
    <t>Сетевой адаптер 30Вт 12В/24В 2,5А/1,2А, корпус в розетку</t>
  </si>
  <si>
    <t>Модули питания в пластиковом корпусе (настольный адаптер)</t>
  </si>
  <si>
    <t>10МП</t>
  </si>
  <si>
    <t>Модуль питания 10Вт 12В 0,8А, корпус Z-24</t>
  </si>
  <si>
    <t>10МПИ</t>
  </si>
  <si>
    <t>Модуль питания 10Вт 12В 0,8А, корпус пластиковый</t>
  </si>
  <si>
    <t>20МП</t>
  </si>
  <si>
    <t>Модуль питания 20Вт 12В 1,5А, корпус Z-24</t>
  </si>
  <si>
    <t>20МПИ</t>
  </si>
  <si>
    <t>Модуль питания 20Вт 12В 1,5А, корпус пластиковый</t>
  </si>
  <si>
    <t>20МПФ</t>
  </si>
  <si>
    <t>Модуль питания с фильтром 20Вт 13В 1,5А, корпус Z-24</t>
  </si>
  <si>
    <t>60AD</t>
  </si>
  <si>
    <t>Модуль питания 60Вт 12В 5А</t>
  </si>
  <si>
    <t>70AD</t>
  </si>
  <si>
    <t>Модуль питания 70Вт 12В 6А</t>
  </si>
  <si>
    <t xml:space="preserve">Модули питания в металлическом корпусе  </t>
  </si>
  <si>
    <t>100МП -33М; -48М</t>
  </si>
  <si>
    <t>Модуль питания 100Вт 33В/48В  3А/2А, регулировка  Uвых + -7%</t>
  </si>
  <si>
    <t>100ТП -48М</t>
  </si>
  <si>
    <t>Электронный трансформатор для систем распред.питания  100 Вт 48В (работает  вместе с 1СН)</t>
  </si>
  <si>
    <t>1СН -2412; -4812 ;</t>
  </si>
  <si>
    <t>Стабилизатор напряжение  для питание видеокамер Uвх=24/48 В</t>
  </si>
  <si>
    <t>Модули питания на DIN-рейку</t>
  </si>
  <si>
    <t>20ДП -12; -24</t>
  </si>
  <si>
    <t>Модуль питания 20Вт 12В/24В 1,6А/0,8А</t>
  </si>
  <si>
    <t>30ДП -12; -24</t>
  </si>
  <si>
    <t>Модуль питания 30Вт 12В/24В 2,5А/1,25А</t>
  </si>
  <si>
    <t>50ДП -12; -24</t>
  </si>
  <si>
    <t>Модуль питания 50Вт 12В/24В 4А/2А</t>
  </si>
  <si>
    <t xml:space="preserve">трансформатор   15V / 20VA </t>
  </si>
  <si>
    <t xml:space="preserve">трансформатор   15V / 30VA </t>
  </si>
  <si>
    <t xml:space="preserve">трансформатор   15V / 45VA </t>
  </si>
  <si>
    <t xml:space="preserve">трансформатор   15V / 60VA </t>
  </si>
  <si>
    <t>SMILE 19</t>
  </si>
  <si>
    <t>Пасивний інфрачервоний сповіщувач руху з цифровою обробкою сигналу, піроелектричний сенсор з подвійним елементом, робоча відстань –  до 15 м, кут огляду - 90°, електромагнітний фільтр перешкод, захист від НСД, пам’ять тривог, корпус без шурупів, колір: білий</t>
  </si>
  <si>
    <t>AMC</t>
  </si>
  <si>
    <t>MOUSE GS/P</t>
  </si>
  <si>
    <t>Комбінований сповіщувач руху, удару та розбиття скла (має піроелектричний сенсор та мікрофон), регульована робоча відстань інфрачервоного сенсора: 3-15 м, кут огляду - 100°, мікрофона:  7м,  електромагнітний фільтр перешкод, захист від НСД, пам’ять тривог</t>
  </si>
  <si>
    <t>SN-1</t>
  </si>
  <si>
    <t>Кронштейн для сповіщувачів лінійки SMILE</t>
  </si>
  <si>
    <t>Кронштейн для датчиков</t>
  </si>
  <si>
    <t>Линза коридор для LC-100</t>
  </si>
  <si>
    <t>LC-101</t>
  </si>
  <si>
    <t>ИК извещатель движения с 4 пироэлементами,устойчивый к движению животных до 25кг, c местом для крепления видеокамеры</t>
  </si>
  <si>
    <t>LC-360</t>
  </si>
  <si>
    <t>360 град, Инфракрасный извещатель движения с четверенным элементом, устанавливаемый на потолок</t>
  </si>
  <si>
    <t>LC-365</t>
  </si>
  <si>
    <t>360 град, Инфракрасный извещатель движения с четверенным элементом совмещенный с микроволновым.</t>
  </si>
  <si>
    <t>STIMSHOCK-01</t>
  </si>
  <si>
    <t>Вибрационный датчик: зона обнаружения до 6 м, напряжение питания от 9,6 до 16 В пост. тока, потребляемый ток в режиме ожидания 10 мА, рабочий диапазон темпеатур: -10 ... +50 С, габаритные размеры 85 х 25 х 20 мм</t>
  </si>
  <si>
    <t>ИК извещатель движения, цифровая обработка сигнала, выход тревоги-НЗ контакт, контакт НСД, дальность-12м.</t>
  </si>
  <si>
    <t>ИК извещатель движения, цифровая обработка сигнала, выход тревоги-НЗ контакт, контакт НСД, дальность-12м, функция “проход животных”.</t>
  </si>
  <si>
    <t>EC-BRKT</t>
  </si>
  <si>
    <t>Крепежный кронштейн для извещателей движения Encore</t>
  </si>
  <si>
    <t>LC-105</t>
  </si>
  <si>
    <t>Swan Quad</t>
  </si>
  <si>
    <t>пассивный ИК датчик с 4 пироэл., угол  108о, дальность 18м, не реагирует на жив. весом до 25 кг.</t>
  </si>
  <si>
    <t>CROW</t>
  </si>
  <si>
    <t>Swan PGB</t>
  </si>
  <si>
    <t>комбинированный датчик, ИК+разбитие стекла</t>
  </si>
  <si>
    <t>Swan 1000</t>
  </si>
  <si>
    <t>комбинированный ИК+МВ датчик, не реагирует на жив.весом до 25 кг</t>
  </si>
  <si>
    <t>GBD-2</t>
  </si>
  <si>
    <t>датчик разбития стекла, радиус 10м.</t>
  </si>
  <si>
    <t>потолочный пассивный ИК датчик движения 360 град., дальность 15м., угол 130</t>
  </si>
  <si>
    <t>Bingo</t>
  </si>
  <si>
    <t>цифровой пассивный ИК датчик,спаренный пироэлемент., угол108о, дальность 18м,не реагир. на жив. весом до 25 кг.</t>
  </si>
  <si>
    <t>VIDICON</t>
  </si>
  <si>
    <t>13,8 у.е.</t>
  </si>
  <si>
    <t>комбинированный датчик, ИК + разбитие стекла,4 пироэл.,не реагирует на животных до 25кг, 15 м, разбитие 10м, 2реле</t>
  </si>
  <si>
    <t>KC-101</t>
  </si>
  <si>
    <t>цифровой пассивный ИК датчик , двойной пироэлемент., угол  108о, дальность 18м</t>
  </si>
  <si>
    <t>KC-101 с линзой РІ</t>
  </si>
  <si>
    <t>цифровой пассивный ИК датчик , двойной пироэлемент., угол  108о, дальность 18м c линцой "животные в доме"</t>
  </si>
  <si>
    <t>KC-141</t>
  </si>
  <si>
    <t>КС 141 с линзой PI</t>
  </si>
  <si>
    <t>цифровой ИК-извещатель движения и цифровой извещатель разбития стекла в одном корпусе</t>
  </si>
  <si>
    <t>KC-121</t>
  </si>
  <si>
    <t>цифровой пассивный датчик разбития стекла, радиус 8м</t>
  </si>
  <si>
    <r>
      <t xml:space="preserve"> </t>
    </r>
    <r>
      <rPr>
        <b/>
        <sz val="16.5"/>
        <rFont val="Times New Roman"/>
        <family val="1"/>
      </rPr>
      <t>RXC-ST</t>
    </r>
  </si>
  <si>
    <t>извещатель охранный объемный (12х12 м или "штора" 18х1,8м с линзой FL-60N) оптико-электронный пассивный, микропроцессорный, не реагирует на мелких животных, твердая сферическая мультифокусная линза, экранированная оптика, температурная компенсация, -20°С +50°С</t>
  </si>
  <si>
    <t>ОРТЕХ</t>
  </si>
  <si>
    <t xml:space="preserve"> FL-60N</t>
  </si>
  <si>
    <t>мультифокусная линза типа "штора"</t>
  </si>
  <si>
    <t>EX-35T</t>
  </si>
  <si>
    <t>извещатель охранный объемный оптико-электронный пассивный, микропроцессорный, твердая сферическая мультифокусная линза двойного действия (11х11 м - широкий угол или "штора" 17х1,7м), коридор для животных, экранированная оптика, -20°С +50°С</t>
  </si>
  <si>
    <t>FX-50QZ</t>
  </si>
  <si>
    <t>извещатель охранный объемный (15х15м или "штора" 18х1,8м с линзой FL-60N) оптико-электронный пассивный, микропроцессорный, твердая сферическая мультифокусная с контролем зоны под извещателем, не реагирует на средних животных, повышенная чувствительность, экранированная оптика, температурная компенсация и защита от радиопомех, -20°С +50°С</t>
  </si>
  <si>
    <t xml:space="preserve"> FX-360</t>
  </si>
  <si>
    <t>извещатель охранный объемный (360°, 12 м радиус) оптико-электронный пассивный, твердая сферическая мультифокусная линза, микропроцессорный, потолочный, -20°С +50°С</t>
  </si>
  <si>
    <t xml:space="preserve"> SX-360Z</t>
  </si>
  <si>
    <t>извещатель охранный объемный (360°, 18 м радиус), высокая плотность детекции - 276 зон, оптико-электронный пассивный, твердая сферическая мультифокусная "зум" линза, микропроцессорный, три пироэлемента, крепление на потолок, -20°С +50°С</t>
  </si>
  <si>
    <t>DX-40</t>
  </si>
  <si>
    <t>извещатель охранный объемный (12х12м) комбинированный (микроволновый и оптико-электронный пассивный), с функцией антимаскирования, твердая сферическая мультифокусная линза, не реагирует на мелких и средних животных, экранированная оптика, температурная компенсация, самотестирование,-10°С+50°С</t>
  </si>
  <si>
    <t>DX-40PLUS</t>
  </si>
  <si>
    <t>то же, что и DX-40, но с памятью тревоги и дистанционным контролем светодиода</t>
  </si>
  <si>
    <t xml:space="preserve"> DX-60</t>
  </si>
  <si>
    <t>извещатель охранный объемный (18х18м) комбинированный (микроволновый и оптико-электронный), с функцией антимаскирования, твердая сферическая мультифокусная линза, экранированная оптика, температурная компенсация, самотестирование, -10°С +50°С</t>
  </si>
  <si>
    <t xml:space="preserve"> DX-60PLUS</t>
  </si>
  <si>
    <t>То же, что и DX-60, но с памятью тревоги и дистанционным контролем светодиода</t>
  </si>
  <si>
    <t>VIBRO</t>
  </si>
  <si>
    <t>вибрационный датчик, радиус действия 1,5 - 3,5м.</t>
  </si>
  <si>
    <t>Octopus/Octopus++</t>
  </si>
  <si>
    <t>датчик затопления проводной 12В / датчик затопления (новый корпус, клемники) 12В</t>
  </si>
  <si>
    <t>кнопка тревожной сигнализации с фиксацией</t>
  </si>
  <si>
    <t xml:space="preserve">ИРТС-1 </t>
  </si>
  <si>
    <t>Кнопка тревоги с фиксацией типа Гном ио 102, ножная и ручная</t>
  </si>
  <si>
    <t xml:space="preserve">СС-1  </t>
  </si>
  <si>
    <t>Светосигнальное устройство для контроля  ППК</t>
  </si>
  <si>
    <t>НО-01</t>
  </si>
  <si>
    <t>кнопка тревожной сигнализации с фиксацией, металлический ключ</t>
  </si>
  <si>
    <t>ИО 102-1 "Гном"</t>
  </si>
  <si>
    <t>кнопка тревожная ручная-ножная с фиксацией</t>
  </si>
  <si>
    <t>КИО</t>
  </si>
  <si>
    <t>кнопка тревожной сигнализации</t>
  </si>
  <si>
    <t>U1HS</t>
  </si>
  <si>
    <t>Супергетеродинный приёмник и два брелока-передатчика с одной кнопкой. Память 112 передатчиков. 5 режимов роботы. 2 выхода (реле + открытый колектор). Рабочая температура: от -20° до +55° C. Дальность: 150 м.</t>
  </si>
  <si>
    <t>Польша</t>
  </si>
  <si>
    <t>PUMB-100</t>
  </si>
  <si>
    <t>брелок к UMB - 100</t>
  </si>
  <si>
    <t>AN-200 HS</t>
  </si>
  <si>
    <t>радиоуправляемый контроллер 433 МГц, 1 брелок</t>
  </si>
  <si>
    <t>AN-200 HT</t>
  </si>
  <si>
    <t>брелок к AN-200 HS</t>
  </si>
  <si>
    <t>двойной ик, дальность 15,6м, угол 88,2</t>
  </si>
  <si>
    <t>LC-151</t>
  </si>
  <si>
    <t>Наружный ИК + микроволновой (24,125 ГГц) датчик с углом озора 90º, в комплект постаки входит крепежный кронштейн и фильтр на проход животных, рабочая дальность до 15 м</t>
  </si>
  <si>
    <t>LC-LENS COR LC151</t>
  </si>
  <si>
    <t>Линза коридор для LC-151</t>
  </si>
  <si>
    <t>LC-B1-15X</t>
  </si>
  <si>
    <t>Кронштейн для LC-151</t>
  </si>
  <si>
    <t>LC-171</t>
  </si>
  <si>
    <t>Наружный ИК (два элемента) + микроволновой (24,125 ГГц) датчик с углом озора 90º, устойчивый к проходу животных и возможностью изменения угла элементов внутри датчика, в комплект постаки входит крепежный кронштейн и два стальных обруча</t>
  </si>
  <si>
    <t xml:space="preserve">EDS 2000 </t>
  </si>
  <si>
    <t xml:space="preserve">Уличной, Quad PIR, K-band – 24 ГГц, не реагируют на животных до 55 кг, 14х18м, 162 x 70 x 69 мм. </t>
  </si>
  <si>
    <t xml:space="preserve">EDS 3000 </t>
  </si>
  <si>
    <t>Уличный, двойной Quad PIR, K-band – 24 ГГц, рег-ка диаграмы направленности</t>
  </si>
  <si>
    <t>LX-402N</t>
  </si>
  <si>
    <t>пассивный инфракрасный датчик наружной установки, объемная линза угол 120о, дальность 12м.</t>
  </si>
  <si>
    <t>LX-802N</t>
  </si>
  <si>
    <t>пассивный инфракрасный датчик наружной установки, линза штора, дальность 24м.</t>
  </si>
  <si>
    <t>STA AX-3</t>
  </si>
  <si>
    <t>профессиональный Г-образный кронштейн для крепления АХ серии на заборе/стене (цена за пару).</t>
  </si>
  <si>
    <t>Optex AX-70TN</t>
  </si>
  <si>
    <t>всепогодный  извещатель до -35°С, охранный линейный (дальность 21м на улице и 50м в помещении) оптико-электронный активный, синхронизированный, двухлучевой, н.з. реле , микропроцессорный, компактный</t>
  </si>
  <si>
    <t>Optex AX-100 PLUS</t>
  </si>
  <si>
    <t>Всепогодный извещатель до -35°С и до -60°С с нагревателем, охранный линейный ( дальность 30м на улице и 60м в помещении) оптико-электронный активный, синхронизированный, двухлучевой,  "сухие контакты " - н.з./н.о. реле, микропроцессорный, защита от разрядов до 14 кВ</t>
  </si>
  <si>
    <t>Optex AX-130TN</t>
  </si>
  <si>
    <t>всепогодный  извещатель до -35°С, охранный линейный (дальность 40м на улице и 100м в помещении) оптико-электронный активный, синхронизированный, двухлучевой, н.з. реле , микропроцессорный, компактный</t>
  </si>
  <si>
    <t>Optex AX-200 PLUS</t>
  </si>
  <si>
    <t>всепогодный извещатель до -35°С и до -60°С с нагревателем, охранный линейный (дальность 60м на улице и 120м в помещении) оптико-электронный активный, синхронизированный, двухлучевой,  "сухие контакты " - н.з./н.о. реле, микропроцессорный, защита от разрядов до 14 кВ</t>
  </si>
  <si>
    <t>активный инфракрасный извещатель, 2 луча, 30м.</t>
  </si>
  <si>
    <t>SELCO</t>
  </si>
  <si>
    <t>активный инфракрасный извещатель, 2 луча, 60м.</t>
  </si>
  <si>
    <t>активный инфракрасный извещатель, 2 луча, 80м.</t>
  </si>
  <si>
    <t>активный инфракрасный извещатель, 2 луча, 100м.</t>
  </si>
  <si>
    <t>SBM-50</t>
  </si>
  <si>
    <t>Активный инфракрасный извещатель, 3 луча, 50м.</t>
  </si>
  <si>
    <t>SBM-75</t>
  </si>
  <si>
    <t>Активный инфракрасный извещатель, 3 луча, 75м.</t>
  </si>
  <si>
    <t>SBM-100</t>
  </si>
  <si>
    <t>Активный инфракрасный извещатель, 3 луча, 100м.</t>
  </si>
  <si>
    <t>SBM-150</t>
  </si>
  <si>
    <t>Активный инфракрасный извещатель, 3 луча, 150м.</t>
  </si>
  <si>
    <t>SBM-50S</t>
  </si>
  <si>
    <t>Активный инфракрасный извещатель, 3 луча, выбор каналов, 50м.</t>
  </si>
  <si>
    <t>SBM-75S</t>
  </si>
  <si>
    <t>Активный инфракрасный извещатель, 3 луча, выбор каналов, 75м.</t>
  </si>
  <si>
    <t>SBM-100S</t>
  </si>
  <si>
    <t>Активный инфракрасный извещатель, 3 луча, выбор каналов, 100м.</t>
  </si>
  <si>
    <t>SBQ-100S</t>
  </si>
  <si>
    <t>активный инфракрасный извещатель, 4 луча, 100м, выбор каналов</t>
  </si>
  <si>
    <t>SBQ-150S</t>
  </si>
  <si>
    <t>активный инфракрасный извещатель, 4 луча, 150м, выбор каналов</t>
  </si>
  <si>
    <t>SBQ-200S</t>
  </si>
  <si>
    <t>активный инфракрасный извещатель, 4 луча, 200м, выбор каналов</t>
  </si>
  <si>
    <t>SQH-24</t>
  </si>
  <si>
    <t>Нагреватель для извещателей SBQ</t>
  </si>
  <si>
    <t>СТСМ-100</t>
  </si>
  <si>
    <t xml:space="preserve">"КУКЛА" банковских купюр ГРИВНА, 150х75х20мм, накладной, дежурный режим – 5 мм, тревога –10 мм </t>
  </si>
  <si>
    <t>СОМК-1-1</t>
  </si>
  <si>
    <t xml:space="preserve">накладной, дежурный режим – 14 мм, тревога – 20 мм </t>
  </si>
  <si>
    <t xml:space="preserve">СОМК-1-8 </t>
  </si>
  <si>
    <t xml:space="preserve">накладной на металл, дежурный режим – 20 мм, тревога – 28 мм </t>
  </si>
  <si>
    <t>кронштейн</t>
  </si>
  <si>
    <t>кронштейн  к СМК 1-8</t>
  </si>
  <si>
    <t xml:space="preserve">СОМК-1-9 </t>
  </si>
  <si>
    <t xml:space="preserve">накладной, миниатюрный, дежурный реж. – 19 мм, тревога – 30 мм </t>
  </si>
  <si>
    <t xml:space="preserve">СОМК-3-1 </t>
  </si>
  <si>
    <t xml:space="preserve">скрытой установки, дежурный режим – 8 мм, тревога – 13 мм </t>
  </si>
  <si>
    <t>СОМК-3-4</t>
  </si>
  <si>
    <t xml:space="preserve">скрытой установки, дежурный режим – 13 мм, тревога – 20 мм </t>
  </si>
  <si>
    <t>СОМК-3-11</t>
  </si>
  <si>
    <t>скрыт. установки, на металл, миниатюр. дежур. – 7 мм, тревога –16 мм</t>
  </si>
  <si>
    <t xml:space="preserve">ЭСМК-1 </t>
  </si>
  <si>
    <t>Геркон наруж. , деж.-10мм,тревога-25мм самоклейка, саморезы, цвет белый или черный</t>
  </si>
  <si>
    <t xml:space="preserve">ЭСМК-3 </t>
  </si>
  <si>
    <t xml:space="preserve">Геркон врезной в дерево,пластик. Диаметр 8 мм , деж.-10мм, тревога-25мм, цвет белый или чёрный </t>
  </si>
  <si>
    <t>ЭСМК-4</t>
  </si>
  <si>
    <t>Геркон наруж. накладной,деж.-10мм,тревога-25мм саморезы, цвет белый или чёрный</t>
  </si>
  <si>
    <t>ЭСМК-5</t>
  </si>
  <si>
    <t>Геркон врезной.в металл, деж.-8мм,тревога-15мм ,цвет белый или чёрный</t>
  </si>
  <si>
    <t>ЭСМК-7П</t>
  </si>
  <si>
    <t xml:space="preserve">Герк. Накладной на Метал(пластик), деж.-18мм,тр.-25мм, цвет белый </t>
  </si>
  <si>
    <t>ЭСМК-7ЭП</t>
  </si>
  <si>
    <t xml:space="preserve">Герк. Накладной на метал(большой в против.удар.корпусе), деж.-18мм,тр.-32мм, цвет белый </t>
  </si>
  <si>
    <t xml:space="preserve">Кронштейн для ЭСМК-7ЭП </t>
  </si>
  <si>
    <t xml:space="preserve">ЭСМК-8 </t>
  </si>
  <si>
    <t xml:space="preserve">Герк. Накладной на метал, для сейфа,бронедвери итд.(пластик), деж.-12мм,тр.-20мм, цвет белый или чёрный </t>
  </si>
  <si>
    <t>tane SM-35 wh</t>
  </si>
  <si>
    <t>накладные, на металл с подложкой на металлическую поверхность . дежур. –19 мм, тревога –30 мм,  61х19х12</t>
  </si>
  <si>
    <t>Италия</t>
  </si>
  <si>
    <t>tane SM-35 br</t>
  </si>
  <si>
    <t>накладные, на металл с подложкой на металлическую поверхность . дежур. –19 мм, тревога –30 мм   61х19х12</t>
  </si>
  <si>
    <t>tane FM-102wh</t>
  </si>
  <si>
    <t>накладной, миниатюрный на липучке с винтом  деж.– 19 мм, тревога – 30 мм</t>
  </si>
  <si>
    <t>tane FM-102 br</t>
  </si>
  <si>
    <t>накладной, миниатюрный на липучке с винтом деж.– 19 мм, тревога – 30 мм</t>
  </si>
  <si>
    <t>tane met-200</t>
  </si>
  <si>
    <t>накладной, 52х18х9, корпус металл</t>
  </si>
  <si>
    <t>tane met-200ARM</t>
  </si>
  <si>
    <t>накладной, 52х18х9, корпус металл, металлорукав</t>
  </si>
  <si>
    <t>EC-301D Encore</t>
  </si>
  <si>
    <t>EC-301DP Encore</t>
  </si>
  <si>
    <t xml:space="preserve"> Датчики охранной сигнализации </t>
  </si>
  <si>
    <t>Датчики охранной сигнализации внутренней установки</t>
  </si>
  <si>
    <t>Датчики охранной сигнализации наружной установки</t>
  </si>
  <si>
    <t>Датчики магнито-контактные</t>
  </si>
  <si>
    <t xml:space="preserve"> Извещатели пожарной сигнализации</t>
  </si>
  <si>
    <t xml:space="preserve">Дымовые Артон </t>
  </si>
  <si>
    <t>СПД-3.2</t>
  </si>
  <si>
    <r>
      <t xml:space="preserve">дымовой датчик 4-х проводный , 12В, </t>
    </r>
    <r>
      <rPr>
        <b/>
        <sz val="16"/>
        <rFont val="Times New Roman"/>
        <family val="1"/>
      </rPr>
      <t>ЕN-54</t>
    </r>
    <r>
      <rPr>
        <sz val="16"/>
        <rFont val="Times New Roman"/>
        <family val="1"/>
      </rPr>
      <t>,  (поставляется с базой  Б103-03)</t>
    </r>
  </si>
  <si>
    <t>СПД-3.0</t>
  </si>
  <si>
    <r>
      <t xml:space="preserve">дымовой датчик 2-х проводный , 24В, </t>
    </r>
    <r>
      <rPr>
        <b/>
        <sz val="16"/>
        <rFont val="Times New Roman"/>
        <family val="1"/>
      </rPr>
      <t>ЕN-54</t>
    </r>
    <r>
      <rPr>
        <sz val="16"/>
        <rFont val="Times New Roman"/>
        <family val="1"/>
      </rPr>
      <t>,  (поставляется с базой Б100)</t>
    </r>
  </si>
  <si>
    <t>СПД-3.4</t>
  </si>
  <si>
    <t>извещатель дымовой автономный, напряжение питания (7-9В). Батарея типа "КРОНА" в комплекте</t>
  </si>
  <si>
    <t>СПД-3.3</t>
  </si>
  <si>
    <t>извещатель комбинированный, 4-х проводный, напряжение 12В</t>
  </si>
  <si>
    <t>СПД-3.5</t>
  </si>
  <si>
    <t>извещатель комбинированный, 2-х проводный, напряжение 24В</t>
  </si>
  <si>
    <t>СПД-3.10</t>
  </si>
  <si>
    <t xml:space="preserve">оптический дымовой датчик  ,2-х проводный  , 24В, Ф85х37 мм </t>
  </si>
  <si>
    <t>Б01</t>
  </si>
  <si>
    <t>База для СПД‐3.10. 2‐х провідний шлейф</t>
  </si>
  <si>
    <t>Б2</t>
  </si>
  <si>
    <t>База для СПД‐3.10. 2‐х провідний шлейф, ЗПОС</t>
  </si>
  <si>
    <t>Б3</t>
  </si>
  <si>
    <t>База для СПД‐3.10. 4‐х провідний шлейф, Н.З. і Н.Р. контакти реле, ЗПОС</t>
  </si>
  <si>
    <t>Б4</t>
  </si>
  <si>
    <t>Б5</t>
  </si>
  <si>
    <t>Б6</t>
  </si>
  <si>
    <t>База для СПД‐3.10. 4‐х провідний шлейф, Н.З. і Н.Р. контакти реле, контроль живлення в шлейфі</t>
  </si>
  <si>
    <t>Б7</t>
  </si>
  <si>
    <t>Б8</t>
  </si>
  <si>
    <t>База для СПД‐3.10. 4‐х провідний шлейф, Н.З. і Н.Р. контакти реле, контроль живлення в шлейфі, ЗПОС</t>
  </si>
  <si>
    <t>Б9</t>
  </si>
  <si>
    <t xml:space="preserve">СПД Кадет з базою </t>
  </si>
  <si>
    <t>СП-2.1 200</t>
  </si>
  <si>
    <r>
      <t xml:space="preserve">дымовой двухточечный, 24 В (два независимых сенсора, штанга 20 см) </t>
    </r>
    <r>
      <rPr>
        <b/>
        <sz val="16"/>
        <rFont val="Times New Roman"/>
        <family val="1"/>
      </rPr>
      <t xml:space="preserve">ЕN-54 </t>
    </r>
  </si>
  <si>
    <t>СП-2.1 400</t>
  </si>
  <si>
    <t>дымовой двухточечный, 24 В (два независимых сенсора, штанга  40 см) ЕN-54</t>
  </si>
  <si>
    <t>СП-2.1 600</t>
  </si>
  <si>
    <t>дымовой двухточечный, 24 В (два независимых сенсора, штанга 60 см) ЕN-54</t>
  </si>
  <si>
    <t>СП-2.2 200</t>
  </si>
  <si>
    <r>
      <t xml:space="preserve">дымовой двухточечный, 12 В (два независимых сенсора, штанга 20 см), </t>
    </r>
    <r>
      <rPr>
        <b/>
        <sz val="16"/>
        <rFont val="Times New Roman"/>
        <family val="1"/>
      </rPr>
      <t>ЕN-54</t>
    </r>
  </si>
  <si>
    <t>СП-2.2 400</t>
  </si>
  <si>
    <r>
      <t xml:space="preserve">дымовой двухточечный, 12 В (два независимых сенсора, штанга  40 см), </t>
    </r>
    <r>
      <rPr>
        <b/>
        <sz val="16"/>
        <rFont val="Times New Roman"/>
        <family val="1"/>
      </rPr>
      <t>ЕN-54</t>
    </r>
  </si>
  <si>
    <t>СП-2.2 600</t>
  </si>
  <si>
    <r>
      <t xml:space="preserve">дымовой двухточечный, 12 В (два независимых сенсора, штанга 60 см), </t>
    </r>
    <r>
      <rPr>
        <b/>
        <sz val="16"/>
        <rFont val="Times New Roman"/>
        <family val="1"/>
      </rPr>
      <t>ЕN-54</t>
    </r>
  </si>
  <si>
    <t>К-5/К-4</t>
  </si>
  <si>
    <t>кольцо монтажное под СПД 3.2 / 3.10</t>
  </si>
  <si>
    <t>МУШ-1М</t>
  </si>
  <si>
    <t xml:space="preserve">модуль. Предназначен для подключения 2-х проводных извещателей к 4-х проводному ППК. </t>
  </si>
  <si>
    <t>МУШ-2М</t>
  </si>
  <si>
    <t>модуль. Предназначен для подключения 2-х проводных извещателей к 4-х проводному ППК. Оптическая индикация дежурного режима</t>
  </si>
  <si>
    <t>МУШ-3М</t>
  </si>
  <si>
    <t>модуль. Предназначен для подключения 2-х проводных извещателей к 4-х проводному ППК. Оптическая индикация дежурного режима и режима "Неисправность"</t>
  </si>
  <si>
    <t>МУШ-6М</t>
  </si>
  <si>
    <t>Модуль для согласования 2-х проводного пожарного ШС с пожарными и охранно-пожарными ППК с 4-х проводным ШС или к ППКП с переменным питанием ШС; оптическая индексация режима «Пожар», «Дежурный режим», «Неисправность», кнопка сброса питания.</t>
  </si>
  <si>
    <t>Артон - ДЛ</t>
  </si>
  <si>
    <r>
      <t>дымовой линейный извещатель, 2-х проводный, 24В</t>
    </r>
    <r>
      <rPr>
        <b/>
        <sz val="16"/>
        <rFont val="Times New Roman"/>
        <family val="1"/>
      </rPr>
      <t xml:space="preserve"> , ЕN-54</t>
    </r>
  </si>
  <si>
    <t>Артон - ДЛ1</t>
  </si>
  <si>
    <r>
      <t xml:space="preserve">дымовой линейный извещатель, 2-х проводный, 24В , </t>
    </r>
    <r>
      <rPr>
        <b/>
        <sz val="16"/>
        <rFont val="Times New Roman"/>
        <family val="1"/>
      </rPr>
      <t>ЕN-54</t>
    </r>
  </si>
  <si>
    <t>Артон‐ДЛ3</t>
  </si>
  <si>
    <t>Лінійний димовий пожежний сповіщувач. Однокомпонентний: блок приймально‐передавача і відбивача; 2‐х провідний шлейф (4‐х провідний шлейф за допомогою модуля узгодження шлейфів МУШ‐ДЛМ); діапазон напруги живлення: (10÷30) В; дальність дії (8÷60)м; розміри: Ø67×100мм</t>
  </si>
  <si>
    <t>Промінь-1</t>
  </si>
  <si>
    <t xml:space="preserve">Лазерная указка </t>
  </si>
  <si>
    <t>МУШ-ДЛМ</t>
  </si>
  <si>
    <t>модуль согласования шлейфа, для подключения "Артон-ДЛ" к 4-х проводному ППК</t>
  </si>
  <si>
    <t>Б100М модуль М1</t>
  </si>
  <si>
    <t xml:space="preserve">база Б100М используется в качестве оконечной в 4-х проводных шлейфах сигнализации с извещателями СПД-3.2, СПД-3.3 для контроля напряжения питания шлейфа, установки оконечного резистора и обеспечивает формирование обрыва в цепи оконечного резистора при отключении питающего напряжения </t>
  </si>
  <si>
    <t>УК-4</t>
  </si>
  <si>
    <t>Устройство конечное для визуального контроля наличия питающего напряжения (12 В) в 4-х проводном шлейфе</t>
  </si>
  <si>
    <t xml:space="preserve">ЗПОС </t>
  </si>
  <si>
    <t>внешнее устройство оптической индикации (для извещателей типа СПД)</t>
  </si>
  <si>
    <t>База СПД-3.4</t>
  </si>
  <si>
    <t>база автономного дымового извещателя СПД-3.4</t>
  </si>
  <si>
    <t>База Б103-02</t>
  </si>
  <si>
    <t xml:space="preserve"> шестиконтактная (4 плоских контакта, 2 винтовых контакта) .Предназначена для подключения извещателей дымовых СПД-3, тепло-дымовых СПД-3.5, тепловых СПТ-2Б (24В), СПТ-3Б (24В) к 2-х проводному шлейфу пожарной сигнализации с возможностью подключения ВУОС, монтажа вспомогательных  элементов и проводов с помощью винтовых контактов                                                                                                                                                                                                                                                                                  </t>
  </si>
  <si>
    <t>База Б103-03</t>
  </si>
  <si>
    <t>шестиконтактная (4 плоских контакта, в т.ч. один – разрывной, 2 винтовых контакта)Предназначена для подключения извещателей дымовых СПД-3.2, тепло-дымовых СПД-3.3, тепловых СПТ-2Б (12В), СПТ-3Б (12В) к 4-х проводному шлейфу сигнализации с возможностью монтажа вспомогательных  элементов и проводов с помощью винтовых контактов, и обеспечением подачи сигнала"Неисправность" на ППК.</t>
  </si>
  <si>
    <t>База Б100</t>
  </si>
  <si>
    <t>четырехконтактная (4 плоских контакта) Предназначена для подключения  извещателей дымовых СПД-3,тепло-дымовых СПД-3.5, тепловых СПТ-2Б (24В), СПТ-3Б (24В) к 2-х проводному шлейфу сигнализации свозможностью подключения ВУОС.извещателей дымовых СПД-3.2,тепло-дымовых СПД-3.3, тепловых СПТ-2Б (12В), СПТ-3Б (12В) к 4-х проводному шлейфу сигнализации.</t>
  </si>
  <si>
    <t xml:space="preserve">Дымовые Тирас </t>
  </si>
  <si>
    <t>Сповіщувач пожежний димовий точковий, 2-х провідний,живлення 8-30 В, НР.</t>
  </si>
  <si>
    <t>СПД-2 Тірас (н.к.г.)</t>
  </si>
  <si>
    <t>Аналогічний сповіщувач з новою контактною групою та модернізованою димовою камерою:- підвищена міцність спощувача, захист від хибних спрацювань, збільшений корисний об'єм для запасу проводів, надійний монтаж на будь-які поверхні, компенсація нерівності поверхні</t>
  </si>
  <si>
    <t>СПК - Тірас (н.к.г.)</t>
  </si>
  <si>
    <t>Сповіщувачпожежнийкомбінований(димовий-тепловий(КласА1,А2,В))точковий,2-хпровідний,живлення8-28В,НР.Встановленоновуконтактнугрупутамодернізованодимовукамеру.</t>
  </si>
  <si>
    <t>СПТ-Тірас (н.к.г.)</t>
  </si>
  <si>
    <t>Сповіщувач пожежний тепловий(КласА1,А2,В),2-хпровідний,живлення8- 28В,НР.  Встановлено нову контактну групу та модернізовано димову камеру.</t>
  </si>
  <si>
    <t xml:space="preserve">ВПОС </t>
  </si>
  <si>
    <t xml:space="preserve">виносний пристрій оптичної індикації </t>
  </si>
  <si>
    <t xml:space="preserve">Дымовые Электронмаш </t>
  </si>
  <si>
    <t>ИПК-8</t>
  </si>
  <si>
    <t>извещатель пожарный дымовой, 2-проводное подключение, напряжение питания (10-30)В</t>
  </si>
  <si>
    <t>ИПК-8/1</t>
  </si>
  <si>
    <r>
      <t xml:space="preserve">извещатель пожарный дымовой, 4-проводное подключение, напряжение питания (10-15)В, выход </t>
    </r>
    <r>
      <rPr>
        <b/>
        <sz val="16"/>
        <rFont val="Times New Roman"/>
        <family val="1"/>
      </rPr>
      <t>НЗ</t>
    </r>
  </si>
  <si>
    <t>ИПК-8/2</t>
  </si>
  <si>
    <r>
      <t xml:space="preserve">извещатель пожарный дымовой, 4-проводное подключение, напряжение питания (10-15)В, выход </t>
    </r>
    <r>
      <rPr>
        <b/>
        <sz val="16"/>
        <rFont val="Times New Roman"/>
        <family val="1"/>
      </rPr>
      <t>НР</t>
    </r>
  </si>
  <si>
    <t>ИПК-1 Премьер</t>
  </si>
  <si>
    <r>
      <t xml:space="preserve">комбинированный дымовой и тепловой, 4-проводное подключение, напряжение питания (10-15)В, выход </t>
    </r>
    <r>
      <rPr>
        <b/>
        <sz val="16"/>
        <rFont val="Times New Roman"/>
        <family val="1"/>
      </rPr>
      <t>НЗ</t>
    </r>
  </si>
  <si>
    <t>ИПК-2 Премьер</t>
  </si>
  <si>
    <r>
      <t xml:space="preserve">дымовой , 4-проводное подключение, напряжение питания (10-15)В, выход </t>
    </r>
    <r>
      <rPr>
        <b/>
        <sz val="16"/>
        <rFont val="Times New Roman"/>
        <family val="1"/>
      </rPr>
      <t>НЗ</t>
    </r>
  </si>
  <si>
    <t xml:space="preserve">ИПК-3 Премьер </t>
  </si>
  <si>
    <t>комбинированный дымовой и тепловой, 2-проводное подключение, напряжение питания (10-30)В</t>
  </si>
  <si>
    <t>ИПК-4 Премьер</t>
  </si>
  <si>
    <t>дымовой , 2-проводное подключение, напряжение питания (10-15)В</t>
  </si>
  <si>
    <t>ИПК-5 Премьер</t>
  </si>
  <si>
    <r>
      <t xml:space="preserve">комбинированный дымовой и тепловой, 4-проводное подключение, напряжение питания (10-15)В, выход </t>
    </r>
    <r>
      <rPr>
        <b/>
        <sz val="16"/>
        <rFont val="Times New Roman"/>
        <family val="1"/>
      </rPr>
      <t>НР</t>
    </r>
  </si>
  <si>
    <t>ИПК-6 Премьер</t>
  </si>
  <si>
    <r>
      <t xml:space="preserve">дымовой , 4-проводное подключение, напряжение питания (10-15)В, выход </t>
    </r>
    <r>
      <rPr>
        <b/>
        <sz val="16"/>
        <rFont val="Times New Roman"/>
        <family val="1"/>
      </rPr>
      <t>НР</t>
    </r>
  </si>
  <si>
    <t>CV212-14</t>
  </si>
  <si>
    <t>извещатель пожарный дымовой линейный  в комплекте с пультом дистанционного управления ПДУ-Л</t>
  </si>
  <si>
    <t>извещатель пожарный дымовой линейный  без пульта  дистанционного управления ПДУ-Л</t>
  </si>
  <si>
    <t xml:space="preserve">CV212-14 ПДУ-Л
</t>
  </si>
  <si>
    <t xml:space="preserve">пульт дистанционного управления </t>
  </si>
  <si>
    <t xml:space="preserve">CV 212-12 </t>
  </si>
  <si>
    <t xml:space="preserve">сигнализатор дыма пожарный  с 10-летней встроенной литиевой батареей </t>
  </si>
  <si>
    <t>CV 212-12 -01</t>
  </si>
  <si>
    <t>сигнализатор дыма пожарный с 2-мя батарейками (1,5В) типа АА</t>
  </si>
  <si>
    <t xml:space="preserve">Тепловые Артон </t>
  </si>
  <si>
    <t>СПТ-2Б (12В)</t>
  </si>
  <si>
    <t>извещатель пожарный тепловой, для 4-х проводного ШС, 12В</t>
  </si>
  <si>
    <t>СПТ-2Б (24В)</t>
  </si>
  <si>
    <t>извещатель пожарный тепловой, для 2-х проводного ШС, 24В</t>
  </si>
  <si>
    <t>СПТ-3Б (12В)</t>
  </si>
  <si>
    <t>извещатель пожарный тепловой, максимально-дифференциальныйдля 4-х проводного ШС, 12В</t>
  </si>
  <si>
    <t>СПТ-3Б (24В)</t>
  </si>
  <si>
    <t>извещатель пожарный тепловой, максимально-дифференциальныйдля 2-х проводного ШС, 24В</t>
  </si>
  <si>
    <t xml:space="preserve">ТПТ-2 </t>
  </si>
  <si>
    <r>
      <t xml:space="preserve">тепловой максимальный извещатель.Температура срабатывания 54-70°С </t>
    </r>
    <r>
      <rPr>
        <b/>
        <sz val="16"/>
        <rFont val="Times New Roman"/>
        <family val="1"/>
      </rPr>
      <t>ЕN-54</t>
    </r>
    <r>
      <rPr>
        <sz val="16"/>
        <rFont val="Times New Roman"/>
        <family val="1"/>
      </rPr>
      <t xml:space="preserve"> </t>
    </r>
  </si>
  <si>
    <t xml:space="preserve">ТПТ-3 </t>
  </si>
  <si>
    <r>
      <t xml:space="preserve">тепловой максимальный извещатель.Температура срабатывания 54-70°С                                                                      Оптическая индикация дежурного режима работы. </t>
    </r>
    <r>
      <rPr>
        <b/>
        <sz val="16"/>
        <rFont val="Times New Roman"/>
        <family val="1"/>
      </rPr>
      <t>ЕN-54</t>
    </r>
  </si>
  <si>
    <t xml:space="preserve">ТПТ-4 </t>
  </si>
  <si>
    <r>
      <t xml:space="preserve">тепловой максимально-дифференциальный извещатель.Температура срабатывания 54-70°С. Оптическая индикация дежурного режима работы. </t>
    </r>
    <r>
      <rPr>
        <b/>
        <sz val="16"/>
        <rFont val="Times New Roman"/>
        <family val="1"/>
      </rPr>
      <t>ЕN-54</t>
    </r>
  </si>
  <si>
    <t>FT-A1</t>
  </si>
  <si>
    <t xml:space="preserve"> тепловые максимальные извещатели . Температура срабатывание 54-65 °С.  </t>
  </si>
  <si>
    <t>FT-A2</t>
  </si>
  <si>
    <t xml:space="preserve"> тепловые максимальные извещатели . Температура срабатывание 54-70 °С.  </t>
  </si>
  <si>
    <t>FT-B</t>
  </si>
  <si>
    <t xml:space="preserve"> тепловые максимальные извещатели . Температура срабатывание 69-85 °С</t>
  </si>
  <si>
    <t>FT-A1S</t>
  </si>
  <si>
    <t xml:space="preserve"> тепловые максимальные извещатели . Температура срабатывание 54-65 °С. </t>
  </si>
  <si>
    <t>FT-A2S</t>
  </si>
  <si>
    <t xml:space="preserve"> тепловые максимальные извещатели . Температура срабатывание 54-70 °С</t>
  </si>
  <si>
    <t>FT-BS</t>
  </si>
  <si>
    <t>FTL-A1</t>
  </si>
  <si>
    <t xml:space="preserve"> тепловые максимальные извещатели . Температура срабатывание 54-65 °С.Индикация дежурного режима</t>
  </si>
  <si>
    <t>FTL-A2</t>
  </si>
  <si>
    <t xml:space="preserve"> тепловые максимальные извещатели . Температура срабатывание 54-70 °С. Индикация дежурного режима</t>
  </si>
  <si>
    <t>FTL-B</t>
  </si>
  <si>
    <t xml:space="preserve"> тепловые максимальные извещатели . Температура срабатывание 69-85 °С. Индикация дежурного режима </t>
  </si>
  <si>
    <t>FTL-A1S</t>
  </si>
  <si>
    <t xml:space="preserve"> тепловые максимальные извещатели . Температура срабатывание 54-65 °С.Индикация дежурного режима </t>
  </si>
  <si>
    <t>FTL-A2S</t>
  </si>
  <si>
    <t xml:space="preserve"> тепловые максимальные извещатели . Температура срабатывание 54-70 °С. Индикация дежурного режима </t>
  </si>
  <si>
    <t>FTL-BS</t>
  </si>
  <si>
    <t>FTL-A1R</t>
  </si>
  <si>
    <t>извещатели тепловые максимально-дифференциальные с микроконтроллерной обработкой сигнала и с индикацией дежурного режима.Температура срабатывание 54-65 °С</t>
  </si>
  <si>
    <t>FTL-A2R</t>
  </si>
  <si>
    <t>извещатели тепловые максимально-дифференциальные с микроконтроллерной обработкой сигнала и с индикацией дежурного режима.Температура срабатывание 54-70 °С</t>
  </si>
  <si>
    <t>FTL-BR</t>
  </si>
  <si>
    <t>извещатели тепловые максимально-дифференциальные с микроконтроллерной обработкой сигнала и с индикацией дежурного режима.Температура срабатывание 69-85 °С</t>
  </si>
  <si>
    <t xml:space="preserve">Тепловые Электронмаш </t>
  </si>
  <si>
    <t>ИПК-7 Премьер</t>
  </si>
  <si>
    <t>тепловой максимальный динамический, 2-проводное подключение, напряжение питания (10-30)В</t>
  </si>
  <si>
    <t>ИПК-7/1 Премьер</t>
  </si>
  <si>
    <r>
      <t xml:space="preserve">тепловой максимальный динамический, 4-проводное подключение, напряжение питания (10-15)В, выход </t>
    </r>
    <r>
      <rPr>
        <b/>
        <sz val="16"/>
        <rFont val="Times New Roman"/>
        <family val="1"/>
      </rPr>
      <t>НЗ</t>
    </r>
  </si>
  <si>
    <t>ИПК-7/2 Премьер</t>
  </si>
  <si>
    <r>
      <t xml:space="preserve">тепловой максимальный динамический, 4-проводное подключение, напряжение питания (10-15)В, выход </t>
    </r>
    <r>
      <rPr>
        <b/>
        <sz val="16"/>
        <rFont val="Times New Roman"/>
        <family val="1"/>
      </rPr>
      <t>НР</t>
    </r>
  </si>
  <si>
    <t>ИПК-9</t>
  </si>
  <si>
    <t>извещатель пожарный тепловой максимальный, 2-проводное подключение, напряжение питания (10-30) В</t>
  </si>
  <si>
    <t>ИПК-9/1</t>
  </si>
  <si>
    <r>
      <t xml:space="preserve">извещатель пожарный тепловой максимальный, 4-проводное подключение, напряжение питания (10-15)В, </t>
    </r>
    <r>
      <rPr>
        <b/>
        <sz val="16"/>
        <rFont val="Times New Roman"/>
        <family val="1"/>
      </rPr>
      <t>НЗ</t>
    </r>
  </si>
  <si>
    <t>ИПК-9/2</t>
  </si>
  <si>
    <r>
      <t xml:space="preserve">извещатель пожарный тепловой максимальный, 4-проводное подключение, напряжение питания (10-15)В, </t>
    </r>
    <r>
      <rPr>
        <b/>
        <sz val="16"/>
        <rFont val="Times New Roman"/>
        <family val="1"/>
      </rPr>
      <t>НР</t>
    </r>
  </si>
  <si>
    <t>ИПК-3 Премьер</t>
  </si>
  <si>
    <t xml:space="preserve">Тепловые Алай </t>
  </si>
  <si>
    <t>Бриз - М</t>
  </si>
  <si>
    <t>тепловой датчик максимальный точечный, с клемными колодками с деж.реж.</t>
  </si>
  <si>
    <t>Бриз - М1</t>
  </si>
  <si>
    <t xml:space="preserve">тепловой датчик максимальный точечный, с клемными колодками </t>
  </si>
  <si>
    <t xml:space="preserve">Бриз - ИП 105 М АБС </t>
  </si>
  <si>
    <t>Бриз - ИП 105 М Полистирол</t>
  </si>
  <si>
    <t xml:space="preserve">тепловой датчик максимальный точечный  с клемными колодками. </t>
  </si>
  <si>
    <t xml:space="preserve">Ручные Артон </t>
  </si>
  <si>
    <t>SPR-1</t>
  </si>
  <si>
    <t>извещатель пожарный ручной</t>
  </si>
  <si>
    <t>SPR-1L</t>
  </si>
  <si>
    <t>SPR-2L</t>
  </si>
  <si>
    <t>SPR- 3L</t>
  </si>
  <si>
    <t xml:space="preserve">Ручные Алай </t>
  </si>
  <si>
    <t>ИПР"Алай-Е.1"</t>
  </si>
  <si>
    <t xml:space="preserve">ручной пожарный извещатель, наличие светодиода  </t>
  </si>
  <si>
    <t>ИПР"Алай-E.2</t>
  </si>
  <si>
    <t xml:space="preserve">ручной пожарный извещатель,  </t>
  </si>
  <si>
    <t xml:space="preserve">Ручные Электронмаш </t>
  </si>
  <si>
    <t>ИПР-1</t>
  </si>
  <si>
    <t>извещатель пожарный ручной,  с открывающейся прозрачной крышкой, ток коммутации до 20 мA, напряжение до 30 В, без светодиодной индикации</t>
  </si>
  <si>
    <t>ИПР-1 (исп.2,3)</t>
  </si>
  <si>
    <t>извещатель пожарный ручной, светодиодная индикация режима «Пожар»</t>
  </si>
  <si>
    <t>ИПР-1 (ІР-54)</t>
  </si>
  <si>
    <t>светодиодная индикация режимов «Пожар» и «Норма»</t>
  </si>
  <si>
    <t xml:space="preserve">Ручные Тирас </t>
  </si>
  <si>
    <t>СПР "Тірас"</t>
  </si>
  <si>
    <t>ручной пожарный извещатель</t>
  </si>
  <si>
    <t>ПАЗ "Тірас"</t>
  </si>
  <si>
    <t>устройство аварийной остановки</t>
  </si>
  <si>
    <t>ПРЗ "Тірас"</t>
  </si>
  <si>
    <t>устройство аварийного запуска</t>
  </si>
  <si>
    <t>Ручные Электрон</t>
  </si>
  <si>
    <t>ИР-1</t>
  </si>
  <si>
    <t xml:space="preserve">пожарный ручной датчик </t>
  </si>
  <si>
    <t>Взрывозащищенное исполнение</t>
  </si>
  <si>
    <t>ИПР-1 Ех</t>
  </si>
  <si>
    <t xml:space="preserve">ручной пожарный извещатель </t>
  </si>
  <si>
    <t>СПР "Тірас"Ех</t>
  </si>
  <si>
    <r>
      <t xml:space="preserve">ручной пожарный извещатель, </t>
    </r>
    <r>
      <rPr>
        <i/>
        <u val="single"/>
        <sz val="16"/>
        <rFont val="Times New Roman"/>
        <family val="1"/>
      </rPr>
      <t>взрывозащищенное исполнение</t>
    </r>
    <r>
      <rPr>
        <b/>
        <i/>
        <u val="single"/>
        <sz val="16"/>
        <rFont val="Times New Roman"/>
        <family val="1"/>
      </rPr>
      <t xml:space="preserve"> ЕN-54</t>
    </r>
  </si>
  <si>
    <t xml:space="preserve">ПАЗ "Тирас" Ех  </t>
  </si>
  <si>
    <r>
      <t xml:space="preserve">устройство аварийной остановки, </t>
    </r>
    <r>
      <rPr>
        <i/>
        <sz val="16"/>
        <rFont val="Times New Roman"/>
        <family val="1"/>
      </rPr>
      <t>взрывозащищенное исполнение ЕN-54</t>
    </r>
  </si>
  <si>
    <t xml:space="preserve">ПРЗ "Тирас" Ех </t>
  </si>
  <si>
    <r>
      <t xml:space="preserve">устройство ручного запуска, </t>
    </r>
    <r>
      <rPr>
        <i/>
        <sz val="16"/>
        <rFont val="Times New Roman"/>
        <family val="1"/>
      </rPr>
      <t>взрывозащищенное исполнение ЕN-54</t>
    </r>
  </si>
  <si>
    <t>СП103-2А2-Ех</t>
  </si>
  <si>
    <r>
      <t xml:space="preserve">извещатель пожарный тепловой максимальный на размыкание, </t>
    </r>
    <r>
      <rPr>
        <i/>
        <u val="single"/>
        <sz val="16"/>
        <rFont val="Times New Roman"/>
        <family val="1"/>
      </rPr>
      <t>взрывозащищенное исполнение</t>
    </r>
    <r>
      <rPr>
        <b/>
        <i/>
        <u val="single"/>
        <sz val="16"/>
        <rFont val="Times New Roman"/>
        <family val="1"/>
      </rPr>
      <t>ЕN-54</t>
    </r>
  </si>
  <si>
    <t>СПТ-Тирас Ех</t>
  </si>
  <si>
    <t>Извещатель пожарный тепловой (Класс А1, А2, В), искробезопасный, 2х проводный, питание 8-28В, НР</t>
  </si>
  <si>
    <t>ИПК-9-Ех</t>
  </si>
  <si>
    <t>Взрывозащищенный тепловой максимальный, 2‑проводное подключение, напряжение питания (10-30) В</t>
  </si>
  <si>
    <t>ИПК-8-Ех</t>
  </si>
  <si>
    <t>Извещатель пожарный. Взрывозащищенный дымовой, 2 проводное подключение, напряжение питания (10-30) В</t>
  </si>
  <si>
    <t>СПД-2 Тирас Ех</t>
  </si>
  <si>
    <t>Извещатель пожарный дымовой точечный, искробезопасный, 2-х проводной, питание 8-28В, НР</t>
  </si>
  <si>
    <t>Прочие</t>
  </si>
  <si>
    <t>УК-1</t>
  </si>
  <si>
    <t>устройство коммутационное (УК) предназначено для гальванической развязки выходов типа "открытый коллектор", расширения числа релейных выходов ППК</t>
  </si>
  <si>
    <t>УК-2</t>
  </si>
  <si>
    <t>УК-3</t>
  </si>
  <si>
    <t>ВУОС</t>
  </si>
  <si>
    <t xml:space="preserve">внешнее устройство оптической индикации </t>
  </si>
  <si>
    <t>Извещатель утечки газа 220В</t>
  </si>
  <si>
    <t>Извещатель утечки газа 12В</t>
  </si>
  <si>
    <t>LD-12</t>
  </si>
  <si>
    <t>Извещатель затопления проводной</t>
  </si>
  <si>
    <t>LD-81</t>
  </si>
  <si>
    <t>Извещатель затопления беспроводной. Подключается к 80 серии через JA-81M, либо к 60 серии через JA-60N</t>
  </si>
  <si>
    <t>оптический дымовой датчик  , 2 -х проводный  , 12В, Ф85х37 мм , ВУОС</t>
  </si>
  <si>
    <t xml:space="preserve"> Сирены внутренние и наружные</t>
  </si>
  <si>
    <t xml:space="preserve">Звуковые "СИРЕНА" </t>
  </si>
  <si>
    <t>С-03-12</t>
  </si>
  <si>
    <t>(U пит=12 В,  L=95 дБ)</t>
  </si>
  <si>
    <t>С-03-12 AC/DC</t>
  </si>
  <si>
    <t>(U пит=12 В,/U пит~12,  L=95 дБ)</t>
  </si>
  <si>
    <t>С-03-24</t>
  </si>
  <si>
    <t>(U пит=24 В,  L=95 дБ)</t>
  </si>
  <si>
    <t>С-03-24 AC/DC</t>
  </si>
  <si>
    <t>(U пит=24 В,/U пит~24,  L=95 дБ)</t>
  </si>
  <si>
    <t>С-03-220</t>
  </si>
  <si>
    <t>(U пит~220 В,  L=95 дБ)</t>
  </si>
  <si>
    <t>С-03-24 ШТ, ББ, ББТ, Т</t>
  </si>
  <si>
    <t>(U пит=24 В,  L=85 дБ) с спец. Характером звука</t>
  </si>
  <si>
    <t xml:space="preserve">Световые "СОЛО" </t>
  </si>
  <si>
    <t>М-06-12</t>
  </si>
  <si>
    <t>(U пит=12 В,  световой, IP 44)</t>
  </si>
  <si>
    <t>М-06-24</t>
  </si>
  <si>
    <t>(U пит=24 В,  световой, IP 44)</t>
  </si>
  <si>
    <t>М-06-220</t>
  </si>
  <si>
    <t>(U пит~220 В, световой, IP 44)</t>
  </si>
  <si>
    <t>М-08-12/24</t>
  </si>
  <si>
    <t>(U пит=9÷27 В, световой, IP 53)</t>
  </si>
  <si>
    <t>Светозвуковые "ДУЭТ"</t>
  </si>
  <si>
    <t>С-02С-12</t>
  </si>
  <si>
    <t>(U пит=12 В,  L=85 дБ)</t>
  </si>
  <si>
    <t>С-03С-12</t>
  </si>
  <si>
    <t>С-03С-24</t>
  </si>
  <si>
    <t>С-03С-220</t>
  </si>
  <si>
    <t>С-03С-12/3</t>
  </si>
  <si>
    <t>(U пит=12 В,  L=95 дБ), 3-вывода, световой и звуковой сигналы раздельно</t>
  </si>
  <si>
    <t xml:space="preserve">С-03С-24/3 </t>
  </si>
  <si>
    <t>(U пит=24 В,  L=95 дБ) 3-вывода, световой и звуковой сигналы раздельно</t>
  </si>
  <si>
    <t>С-06-12</t>
  </si>
  <si>
    <t>(U пит=12 В,  L=105 дБ, IP 44)</t>
  </si>
  <si>
    <t>С-06-24</t>
  </si>
  <si>
    <t>(U пит=24 В,  L=105 дБ, IP 44)</t>
  </si>
  <si>
    <t>С-06-220</t>
  </si>
  <si>
    <t>(U пит~220 В,  L=95 дБ, IP 44)</t>
  </si>
  <si>
    <t>Светозвуковые "ТОРТИЛА"</t>
  </si>
  <si>
    <t>С-05С-12</t>
  </si>
  <si>
    <t>(U пит=12 В,  L=105 дБ с информационной надписью)</t>
  </si>
  <si>
    <t>С-05С-24</t>
  </si>
  <si>
    <t>(U пит=24 В,  L=105 дБ с информационной надписью)</t>
  </si>
  <si>
    <t>С-05С-220</t>
  </si>
  <si>
    <t>(U пит~220 В,  L=105 дБ с информационной надписью)</t>
  </si>
  <si>
    <t>Светозвуковые "ГНОМ"</t>
  </si>
  <si>
    <t>(U пит=12 В,  L=95 дБ, 2-а уровня громкости, IP 53)</t>
  </si>
  <si>
    <t>Гном-2</t>
  </si>
  <si>
    <t>(U пит=24 В,  L=95 дБ, 2-а уровня громкости, IP 53)</t>
  </si>
  <si>
    <t>Гном-5</t>
  </si>
  <si>
    <t>(U пит~220 В,  L=95 дБ, IP 53)</t>
  </si>
  <si>
    <t>Светозвуковые "ПИОНЕР"</t>
  </si>
  <si>
    <t>(U пит=24 В,  L=95 дБ с информационной надписью)</t>
  </si>
  <si>
    <t>(U пит=12 В,  L=95 дБ с информационной надписью)</t>
  </si>
  <si>
    <t>(U пит~220 В,  L=95 дБ с информационной надписью)</t>
  </si>
  <si>
    <t>Светозвуковые "СЕРЖАНТ"</t>
  </si>
  <si>
    <t>С-07С-12</t>
  </si>
  <si>
    <t>С-07С-24</t>
  </si>
  <si>
    <t>С-07С-220</t>
  </si>
  <si>
    <t>Светозвуковые "ГЕРМЕТ"</t>
  </si>
  <si>
    <t>Гермет-1</t>
  </si>
  <si>
    <t>Гермет-2</t>
  </si>
  <si>
    <t>Гермет-3</t>
  </si>
  <si>
    <t>С-05С-12 ЕХ</t>
  </si>
  <si>
    <t>(U пит=12 В, L=90 дБ с информационной надписью)</t>
  </si>
  <si>
    <t>С-05С-24 ЕХ</t>
  </si>
  <si>
    <t>(U пит=24 В, L=90 дБ с информационной надписью)</t>
  </si>
  <si>
    <t xml:space="preserve">SPW-100 </t>
  </si>
  <si>
    <t>звуковой внутренний, 12В, 120 dB</t>
  </si>
  <si>
    <t>Satel</t>
  </si>
  <si>
    <t xml:space="preserve">SPW-150 </t>
  </si>
  <si>
    <t>звуковой внутренний, cо встроенным резервным питанием 9V, 120 dB</t>
  </si>
  <si>
    <t>SPW-210 R/BL/O</t>
  </si>
  <si>
    <t>звуковой внутренний, 12В, красный/синий/оранжевый</t>
  </si>
  <si>
    <t>SPW-220 R/BL/O</t>
  </si>
  <si>
    <t>свето-звуковой внутренний, 12В, красный/синий/оранжевый</t>
  </si>
  <si>
    <t>SPW-250 R/BL/O</t>
  </si>
  <si>
    <t>звуковой внутренний, 12В, литиевая батарея, красный/синий/оранжевый</t>
  </si>
  <si>
    <t>SOW-300 R/BL/O</t>
  </si>
  <si>
    <t>световой внутренней установки, 12В, красный/синий/оранжевый</t>
  </si>
  <si>
    <t xml:space="preserve">SD-3001 R/BL/O </t>
  </si>
  <si>
    <t>наружн. свет/звук, 121dB, динам-ий, место п/аккум. 1,2Ач, красн./син./оранж.</t>
  </si>
  <si>
    <t>SD-6000 R</t>
  </si>
  <si>
    <t>наружный свет/звук, стандарт GRADE 2, место под аккумулятор 1,2 Ач</t>
  </si>
  <si>
    <t>SP-500 R/BL/O</t>
  </si>
  <si>
    <t>наружный свето-звуковой, 120 dB, красный/синий/оранжевый</t>
  </si>
  <si>
    <t>SP-4001 R/BL/O</t>
  </si>
  <si>
    <t>SP-4002 R/BL/O</t>
  </si>
  <si>
    <t>наружн. свето-звуковой, 120 dB, аккум. 6В/1,2Ач, красный/синий/оранжевый</t>
  </si>
  <si>
    <t>SP-4003 R/BL/O</t>
  </si>
  <si>
    <t>наружный свето-звуковой, 120 dB, t= -35÷60°С, пластик, 3 вар. Сигнала</t>
  </si>
  <si>
    <t>SP-4004 R/O</t>
  </si>
  <si>
    <t>наружный свето-звуковой, GRADE 2, место под аккумулятор 1,2 Ач</t>
  </si>
  <si>
    <t>SP-4006 R/BL/O</t>
  </si>
  <si>
    <t>наружный свето-звуковой, 120 dB, аккумулятор, красн./синий/оранжевый</t>
  </si>
  <si>
    <t>SP-6500 R</t>
  </si>
  <si>
    <t>SPL-2010 R/BL/O</t>
  </si>
  <si>
    <t xml:space="preserve">SPL-5010 R/BL/O </t>
  </si>
  <si>
    <t>наружный свето-звуковой, красный/синий/оранжевый</t>
  </si>
  <si>
    <t>SPL-5020 R/BL/O</t>
  </si>
  <si>
    <t>наружн свето-звуковой, место для аккумулятора, красн./синий/оранжевый</t>
  </si>
  <si>
    <t>SPLZ-1011 R/BL/O</t>
  </si>
  <si>
    <t>наружный свето-звуковой, 120 dB, аккум. 6В/1,2Ач, красн./синий/оранжевый</t>
  </si>
  <si>
    <t>SR135W</t>
  </si>
  <si>
    <t>наружная сирена  со светомаяком (оранжевый), 110дБ, 1.5 А место под АКБ 2,2Ам/ч (белый корпус), 236х280х99мм</t>
  </si>
  <si>
    <t>АМС</t>
  </si>
  <si>
    <t>SR135B</t>
  </si>
  <si>
    <t>наружная сирена  со светомаяком (красный), 110дБ, 1.5 А место под АКБ 2,2Ам/ч (бежевый корпус), 236х280х99мм</t>
  </si>
  <si>
    <t>внутренняя  сирена  со светомаяком, 12В, 100дБ</t>
  </si>
  <si>
    <t>SA-103 (PS-11)</t>
  </si>
  <si>
    <t>внутренняя  пьезосирена, черная, 12В,  90 дБ</t>
  </si>
  <si>
    <t>SA-105 (PS-23)</t>
  </si>
  <si>
    <t>внутренняя  пьезосирена, белая, 12В,107дБ</t>
  </si>
  <si>
    <t xml:space="preserve">Шмель                   </t>
  </si>
  <si>
    <t xml:space="preserve">наружная  сирена  со светомаяком, 12В, 125мА,95 дБ, металлический корпус   </t>
  </si>
  <si>
    <t xml:space="preserve">Шмель 1               </t>
  </si>
  <si>
    <t>внутренняя/наружная сирена, 12В. 80дБ. Пластик.корпус</t>
  </si>
  <si>
    <t>Шмель 2</t>
  </si>
  <si>
    <t>внутренняя/наружная сирена, 12В. 105дБ. Пластик.корпус</t>
  </si>
  <si>
    <t xml:space="preserve">Шмель (24V)                 </t>
  </si>
  <si>
    <t xml:space="preserve">Шмель 1 (24V)          </t>
  </si>
  <si>
    <t>Шмель 2 (24V)</t>
  </si>
  <si>
    <t>сирена пъезоэлектрическая 12В, 100 дБ</t>
  </si>
  <si>
    <t>сирена пъезоэлектрическая 220В, 100 дБ</t>
  </si>
  <si>
    <t>оповещатель свето-звуковой 24В, 100дБ, наружный</t>
  </si>
  <si>
    <t>оповещатель свето-звуковой 12В, 100дБ, наружный, светодиод</t>
  </si>
  <si>
    <t>оповещатель свето-звуковой 220В, 100дБ, наружный</t>
  </si>
  <si>
    <t>Цикада –2</t>
  </si>
  <si>
    <t>малогабаритный оповещатель свето-звуковой 12В, 100 дБ</t>
  </si>
  <si>
    <t>Цикада –3</t>
  </si>
  <si>
    <t>малогабаритный оповещатель свето-звуковой 24В, 100 дБ</t>
  </si>
  <si>
    <t>Миниатюрный звуковой оповещатель, 12В, 24В, 85-100дБ, в трудногорючем корпусе</t>
  </si>
  <si>
    <t>"Трель-12"</t>
  </si>
  <si>
    <t>Оповещатель звуковой 12В, в трудногорючем корпусе</t>
  </si>
  <si>
    <t>"Трель-24"</t>
  </si>
  <si>
    <t>Оповещатель звуковой 24В, в трудногорючем корпусе</t>
  </si>
  <si>
    <t>"Трель-12C"</t>
  </si>
  <si>
    <t>Оповещатель свето-звуковой 12В, в трудногорючем корпусе</t>
  </si>
  <si>
    <t>"Трель-24C"</t>
  </si>
  <si>
    <t>Оповещатель свето-звуковой 24В, в трудногорючем корпусе</t>
  </si>
  <si>
    <t xml:space="preserve">ОСЗ-1 (12В)          </t>
  </si>
  <si>
    <t>Сирена светозвуковая 110 дБ</t>
  </si>
  <si>
    <t>ОСЗ-2 (12В)</t>
  </si>
  <si>
    <t>Сирена светозвуковая 100 дБ</t>
  </si>
  <si>
    <t xml:space="preserve">ОСЗ-2 (24В) </t>
  </si>
  <si>
    <t xml:space="preserve">ОСЗ-3 (12В)   </t>
  </si>
  <si>
    <t>Сирена в метал.корпусе наружная светозвуковая 105дБ,светодиод постановки</t>
  </si>
  <si>
    <t xml:space="preserve">ОСЗ-5 (12В) </t>
  </si>
  <si>
    <t>Серый цвет в метал.корпусе наружная светозвуковая 95 дБ</t>
  </si>
  <si>
    <t xml:space="preserve">ОСЗ-7 (12В)  </t>
  </si>
  <si>
    <t>Сирена наружная в пластиковом корпусе светозвуковая 117 дБ,светодиод постановки</t>
  </si>
  <si>
    <t xml:space="preserve">ОСЗ-8 (24В) </t>
  </si>
  <si>
    <t>Сирена наружная в пласт. корпусе светозвуковая 117 дБ,светодиод постановки</t>
  </si>
  <si>
    <t xml:space="preserve">Сирена ИС "Клип"  </t>
  </si>
  <si>
    <t>Сирена светозвуковая 85 дБ</t>
  </si>
  <si>
    <t xml:space="preserve">Сирена ИС "Флейта" </t>
  </si>
  <si>
    <t>Сирена звуковая 90 дБ</t>
  </si>
  <si>
    <t xml:space="preserve">Сирена ИС "Флейта-М"  </t>
  </si>
  <si>
    <t>Сирена звуковая 100дБ</t>
  </si>
  <si>
    <t xml:space="preserve">СЗС-4      </t>
  </si>
  <si>
    <t>Сигнализатор свето-звуковой</t>
  </si>
  <si>
    <t>REL 500 LED</t>
  </si>
  <si>
    <t>Аварийный светильник Delux</t>
  </si>
  <si>
    <t xml:space="preserve"> Оповещатели, указатели, сигнализаторы, табло</t>
  </si>
  <si>
    <t>УС-1</t>
  </si>
  <si>
    <t>свето-звуковое устройство с надписями «Пожежа», «Вихід», «Тривога», "Аэрозоль не входить", "Аэрозоль уходи", и др.</t>
  </si>
  <si>
    <t>ОС-1 ВИХІД</t>
  </si>
  <si>
    <t>Оповещатели световые  предназначены для указания путей выхода из помещений, зданий, в различных системах управления эвакуацией. Обеспечивают подсветку имеющейся на нем надписи для обеспечения возможности использования в темноте. Предназначены для непрерывной круглосуточной работы в закрытых помещениях. Имеют две пары клемм питания, соединенных параллельно для обеспечения возможности подключения в одну цепь нескольких оповещателей.
Подсветка надписи осуществляется светодиодами.</t>
  </si>
  <si>
    <t xml:space="preserve">ОС-2  ЗАПАСНИЙ ВИХІД </t>
  </si>
  <si>
    <t>ОС-3  ВЫХОД</t>
  </si>
  <si>
    <t xml:space="preserve">ОС-6.1 АВАРІЙНЕ ОСВІТЛЕННЯ  </t>
  </si>
  <si>
    <t xml:space="preserve">ОС-6.2 ВИХІД/EXIT  </t>
  </si>
  <si>
    <t xml:space="preserve">ОС-6.4 Cтрілка-показчик напрямку руху </t>
  </si>
  <si>
    <t>ОС-6.9 АВТОМАТИКУ ВЫМКНЕНО</t>
  </si>
  <si>
    <t>ОС-1 ВИХІД Ех</t>
  </si>
  <si>
    <t>Оповещатели световые, искробезопасные предназначены для  из помещений, зданий в различных системах управления эвакуацией. Предназначены для использования во взрывоопасных помещениях с разными категориями взрывоопасности. Обеспечивают подсветку имеющейся на нем надписи для обеспечения возможности использования в темноте. Предназначены для непрерывной круглосуточной работы в закрытых помещениях. Имеют две пары клемм питания, соединенных параллельно для обеспечения возможности подключения в одну цепь нескольких оповещателей.</t>
  </si>
  <si>
    <t xml:space="preserve">ОСЗ-1 ТРИВОГА  </t>
  </si>
  <si>
    <t xml:space="preserve">Оповещатели свето-звуковые предназначены для использования в системах пожарной сигнализации, а также в системах управления эвакуацией. Оповещатели обеспечивают подсветку имеющейся на нем надписи и включение звукового сигнала. Создает средневзвешенный уровень звука не менее 80 дБ на расстоянии 1 м. Имеет две пары клемм питания,  соединенных параллельно  для обеспечения возможности подключения в одну цепь нескольких оповещателей. Предназначены для непрерывной круглосуточной работы в закрытых помещениях.
Подсветка надписи осуществляется светодиодами.
</t>
  </si>
  <si>
    <t>ОСЗ-2 ПОЖЕЖА</t>
  </si>
  <si>
    <t>ОСЗ-3 ГАЗ НЕ ВХОДИТИ!</t>
  </si>
  <si>
    <t xml:space="preserve">ОСЗ-4 ГАЗ ВИХОДЬ!  </t>
  </si>
  <si>
    <t>ОСЗ-5 ПОРОШОК НЕ ВХОДИТИ!</t>
  </si>
  <si>
    <t>ОСЗ-6 ПОРОШОК ВИХОДЬ!</t>
  </si>
  <si>
    <t>ОСЗ-9 АЕРОЗОЛЬ НЕ ВХОДИТИ!</t>
  </si>
  <si>
    <t>ОСЗ-10 АЕРОЗОЛЬ ВИХОДЬ!</t>
  </si>
  <si>
    <t>ОСЗ-11 УВАГА! ВСІМ ЗАЛИШИТИ ПРИМІЩЕННЯ! АВАРІЙНИЙ ВИТІК ГАЗУ ВИКЛИЧТЕ СЛУЖБУ 04</t>
  </si>
  <si>
    <t>ОСЗ-12 ВИХІД</t>
  </si>
  <si>
    <t>ОСЗ-13 ПОЖАР</t>
  </si>
  <si>
    <t>ОСЗ-14.1 Стрілка-показчик напрямку руху</t>
  </si>
  <si>
    <t>ОСЗ-14.5 ВЫХОД</t>
  </si>
  <si>
    <t>ОСЗ-2 ПОЖЕЖА Ex</t>
  </si>
  <si>
    <t xml:space="preserve">Оповещатели свето-звуковые предназначены для использования в системах пожарной и тревожной сигнализации, а также в системах управления эвакуацией. Предназначены для использования во взрывоопасных помещениях с разными категориями взрывоопасности. Оповещатели обеспечивают подсветку имеющейся на нем надписи и включение звукового сигнала. Создает средневзвешенный уровень звука не менее 80 дБ на расстоянии 1 м. Имеет две пары клемм питания, соединенных параллельно для обеспечения возможности подключения в одну цепь нескольких оповещателей. Предназначены для непрерывной круглосуточной работы в закрытых помещениях.  Подсветка надписи осуществляется светодиодами. </t>
  </si>
  <si>
    <t>ОСЗ-5 ПОРОШОК НЕ ВХОДИТИ! Ех</t>
  </si>
  <si>
    <t>ОСЗ-6 ПОРОШОК ВИХОДЬ! Ех</t>
  </si>
  <si>
    <t>ОСЗ-11 УВАГА! ВСІМ ЗАЛИШИТИ ПРИМІЩЕННЯ! АВАРІЙНИЙ ВИТІК ГАЗУ ВИКЛИЧТЕ СЛУЖБУ 04 Ех</t>
  </si>
  <si>
    <t>ОСЗ-12 ВИХІД Ех</t>
  </si>
  <si>
    <t>ТС-12</t>
  </si>
  <si>
    <t>Табло инф. световое 12 В      потребление до 30 мА, надписи стандартные и под заказ</t>
  </si>
  <si>
    <t xml:space="preserve">ТС-12-С </t>
  </si>
  <si>
    <t>Табло инф. светозвук.12 В     потребление до 60 мА, надписи стандартные и под заказ</t>
  </si>
  <si>
    <t>ТС-24</t>
  </si>
  <si>
    <t>Табло инф. Световое 24 В     потребление до 60 мА, надписи стандартные и под заказ</t>
  </si>
  <si>
    <t>ТС-24-С</t>
  </si>
  <si>
    <t>Табло инф. светозвук.24 В     потребление до 60 мА, надписи стандартные и под заказ</t>
  </si>
  <si>
    <t>ТС-220</t>
  </si>
  <si>
    <t>Табло инф. Световое 220 В     потребление до 60 мА, надписи стандартные и под заказ</t>
  </si>
  <si>
    <t>Указатели "ПЛАЙ"</t>
  </si>
  <si>
    <t>У-05-12/24</t>
  </si>
  <si>
    <t>(U пит=9÷27 В, световой)</t>
  </si>
  <si>
    <t>У-05Б-12</t>
  </si>
  <si>
    <t>(U пит=12 В,  L=75 дБ)</t>
  </si>
  <si>
    <t>У-05Б-24</t>
  </si>
  <si>
    <t>(U пит=24 В,  L=75 дБ)</t>
  </si>
  <si>
    <t>У-05-220</t>
  </si>
  <si>
    <t>(U пит~220 В, световой)</t>
  </si>
  <si>
    <t>Указатели "СЕРЖАНТ"</t>
  </si>
  <si>
    <t>У-07-12/24</t>
  </si>
  <si>
    <t>У-07И-12/24</t>
  </si>
  <si>
    <t>(U пит=9÷27 В, L=70 дБ)</t>
  </si>
  <si>
    <t>У-07-220</t>
  </si>
  <si>
    <t>(U пит~220, световой)</t>
  </si>
  <si>
    <t>У-07-220-А</t>
  </si>
  <si>
    <t>(U пит~220, световой с автономным питанием)</t>
  </si>
  <si>
    <t>Указатели "ГРИНЛАЙТ"</t>
  </si>
  <si>
    <t>УА-2-12/24</t>
  </si>
  <si>
    <t>УА-2-220</t>
  </si>
  <si>
    <t>УА-2-220-А</t>
  </si>
  <si>
    <t>У-05-12/24 ЕХ</t>
  </si>
  <si>
    <t>(U пит=9÷24 В, с информационной надписью)</t>
  </si>
  <si>
    <t>У-05Б-12 ЕХ</t>
  </si>
  <si>
    <t>(U пит=12 В, L=75 дБ с информационной надписью)</t>
  </si>
  <si>
    <t>У-05Б-24 ЕХ</t>
  </si>
  <si>
    <t>(U пит=24 В, L=75 дБ с информационной надписью)</t>
  </si>
  <si>
    <t>АО-05-12</t>
  </si>
  <si>
    <t xml:space="preserve">Оповещатели,  сирены,  табло </t>
  </si>
  <si>
    <t>Сирены и оповещатели разные</t>
  </si>
  <si>
    <t>Оповещатели взрывозащищенные</t>
  </si>
  <si>
    <t>Аварийное освещение "СОВА"</t>
  </si>
  <si>
    <t>СПСА"Тірас-А"</t>
  </si>
  <si>
    <t>ППКП "Тірас-А" (+АПК)</t>
  </si>
  <si>
    <t>До складу ППКП «Тірас-А» входять наступні складові:- БК – блок керування. Забезпечує зв'язок між всіма компонентами системи. Блок керування виконаний в окремому металевому корпусі, в  якому також розміщено джерело живлення потужністю 50 Вт, заряджальний пристрій, відсік для акумуляторної батареї, два додаткових місця для модулів АМР, місце для розміщення комунікатора. АПК – адресна панель керування. Використовується для індикації сповіщень та керування системою. Виконана в окремому пластиковому корпусі з великим монохромним графічним дисплеєм з роздільною здатністю 480*320 точок. 
В комплектації системи може бути одна або дві АПК, в залежності від замовлення.</t>
  </si>
  <si>
    <r>
      <t xml:space="preserve">АПК 
</t>
    </r>
    <r>
      <rPr>
        <sz val="16.5"/>
        <color indexed="8"/>
        <rFont val="Times New Roman"/>
        <family val="1"/>
      </rPr>
      <t>(адресна панель керування)</t>
    </r>
  </si>
  <si>
    <t xml:space="preserve"> Адресна панель керування. Використовується для індикації сповіщень та керування системою. Виконана в окремому пластиковому корпусі з великим монохромним графічним дисплеєм з роздільною здатністю 480*320 точок. </t>
  </si>
  <si>
    <t>Адресні мітки (модулі вводу-виводу )</t>
  </si>
  <si>
    <r>
      <t xml:space="preserve">АМР 
</t>
    </r>
    <r>
      <rPr>
        <sz val="16.5"/>
        <color indexed="8"/>
        <rFont val="Times New Roman"/>
        <family val="1"/>
      </rPr>
      <t>(адресний модуль розширення)</t>
    </r>
  </si>
  <si>
    <t>Головна функція  - реалізація одного адресного кільцевого шлейфа, або двох адресних радіальних шлейфів. Виконаний у вигляді окремого модуля, призначеного для встановлення в корпус ППКП "Тірас-А". Максимальна кількість в системі (АМР, АПР, АМ-8 разом) – 16 шт. (два АМР в ППКП "Тірас-А" і один в кожному АПР). 
Додатоково АМР має 4 вбудованих виходи "оповіщення" та 4 виходи типу "відкритий колектор".</t>
  </si>
  <si>
    <r>
      <t xml:space="preserve">АПР
</t>
    </r>
    <r>
      <rPr>
        <sz val="16.5"/>
        <color indexed="8"/>
        <rFont val="Times New Roman"/>
        <family val="1"/>
      </rPr>
      <t>(адресний пристрій розширення)</t>
    </r>
  </si>
  <si>
    <t xml:space="preserve">Пристрій розширення адресний це АМР в окремому корпусі, функції ті ж. Живлення АПР забезпечується зовнішнім блоком живлення БЖ-1230 (БЖ-1220), один блок живлення на кожен модуль. Максимальна кількість в системі (АМР,АПР, АМ-8 разом) – до 16 шт.  </t>
  </si>
  <si>
    <t>АМ-1</t>
  </si>
  <si>
    <t xml:space="preserve">Адресна мітка АМ-1 призначена для реалізації додаткового параметричного входу системи (до 0,6мА), що має два режими роботи:
- режим "пожежна зона" для підключення неадресних сповіщувачів (до 6 шт);
- режим "технічна тривога" для підключення виконавчих пристроїв та додаткового обладнання (сповіщувачів блокування решітки, відкриття дверей, клапанів тощо). 
Підключення АМ-1 до адресної лінії. Живлення від адресної лінії. Вбудований ізолятор КЗ. </t>
  </si>
  <si>
    <t>АМ-2</t>
  </si>
  <si>
    <t xml:space="preserve">Адресний модуль вводу-виводу призначений для організації гальванічної розвязки лінії звязку між модулями АПР, АМ-8 які, нариклад, знаходяться в різних спорудах чи приміщеннях. Також АМ-2 дозволяє збільшити максимальну довжину лінії звязку в два рази та організувати бокові та радіальні відгалуження великої довжини. Живлення АМ-2 від зовнішьного блока живлення. </t>
  </si>
  <si>
    <t>АМ-4</t>
  </si>
  <si>
    <t>Модуль вводу-виводу АМ-4 призначений для підключення в адресну систему неадресних пристроїв: "Тірас-4П", "Тірас-8П", "Тірас-16П", ПУіЗ "Тірас-1". Підключення та живлення від адресного шлейфа.</t>
  </si>
  <si>
    <t>АМ-8</t>
  </si>
  <si>
    <t xml:space="preserve">Модуль вводу-виводу АМ-8 призначений для збільшення кількості фізичних входів та виходів системи. Кожен модуль має 4 релейних виходи з перекидним контактом («сухий» контакт), 2 виходи типу "відкритий колектор" та 2 параметричних входи. Живиться АМ-8 від зовнішнього блока живлення БЖ1230 (БЖ1220).  </t>
  </si>
  <si>
    <t xml:space="preserve">Адресні пожежні сповіщувачі </t>
  </si>
  <si>
    <t>СПД-А (димовий)</t>
  </si>
  <si>
    <t>Сповіщувач пожежний димовий оптичний точковий адресний СПД-А призначено для виявляння пожежі на ранній стадії в закритих приміщеннях будівель та споруд. Сповіщувач реагує на перевищення деякого порогу концентрації диму в середовищі, що охороняється.  Вбудований ізолятор КЗ.</t>
  </si>
  <si>
    <t>СПТ-А (тепловий)</t>
  </si>
  <si>
    <t>Сповіщувач пожежний тепловий точковий СПТ-А призначений для виявляння пожежі по перевищенню порогу температури в середовищі, що охороняється. Сповіщувач відповідає класам А1,  А2,  А1R та А2R. Налаштування класів сповіщувачів здійснюється за допомогою виносної клавіатури (АПК). Вбудований ізолятор КЗ.</t>
  </si>
  <si>
    <t>СПК-А (комбінований)</t>
  </si>
  <si>
    <t>Сповіщувач пожежний комбінований СПК-А вміщує в собі функціональні можливості СПД-А та СПТ-А та має ті ж самі характеристики. Вбудований ізолятор КЗ.</t>
  </si>
  <si>
    <t>СПР-А (ручний)</t>
  </si>
  <si>
    <t xml:space="preserve">Сповіщувач пожежний ручний СПР-А призначений для подавання сигналу пожежної тривоги на ППКП вручну. Сповіщувач відповідає типу В.  </t>
  </si>
  <si>
    <t xml:space="preserve">Адресні Оповіщувачі </t>
  </si>
  <si>
    <t>ОЗ "Джміль-А"</t>
  </si>
  <si>
    <t xml:space="preserve">Оповіщувач звуковий адресний "Джміль-А" призначений для здійснення звукового оповіщення персоналу про пожежу. Підключення до адресного кільця. Живлення від адресного кільця. Вбудований ізолятор КЗ.  </t>
  </si>
  <si>
    <t>Приборы  приемно-контрольные  пожарные  адресные  «Варта-Адрес»  (ППКП-А)</t>
  </si>
  <si>
    <r>
      <t xml:space="preserve">ППКП-А </t>
    </r>
    <r>
      <rPr>
        <b/>
        <sz val="16.5"/>
        <color indexed="8"/>
        <rFont val="Times New Roman"/>
        <family val="1"/>
      </rPr>
      <t>«Варта-Адрес»,</t>
    </r>
    <r>
      <rPr>
        <sz val="16.5"/>
        <color indexed="8"/>
        <rFont val="Times New Roman"/>
        <family val="1"/>
      </rPr>
      <t xml:space="preserve"> базовая версия в составе : АСК; БВС; источник питания.</t>
    </r>
  </si>
  <si>
    <t>Прибор обеспечивает прием сигналов, управление, обработку и отображение информации от всех адресных компонентов в системе и ведение журнала событий. Вырабатывает сигналы пожарной тревоги или неисправности системы с их отображением и дальнейшей передачей на телефонный коммуникатор или прочие устройства. Кроме места под телефонный коммуникатор предусмотрено два посадочных места - для одного блока БШ-А и для от одного до пяти блоков БКИ-А.</t>
  </si>
  <si>
    <r>
      <t xml:space="preserve">Блок шлейфа адресный </t>
    </r>
    <r>
      <rPr>
        <b/>
        <sz val="16.5"/>
        <color indexed="8"/>
        <rFont val="Times New Roman"/>
        <family val="1"/>
      </rPr>
      <t>БШ-А</t>
    </r>
  </si>
  <si>
    <t>Управляет работой кольцевого адресного шлейфа, обеспечивает связь между компонентами адресного шлейфа и остальными компонентами адресной системы, адресацию и питание адресных извещателей, защиту от короткого замыкания. Сопротивление каждого провода шлейфа до 50 Ом, длина кольца шлейфа до 2000 м. В одном адресном шлейфе допускается устанавливать до 127 адресных извещателей и до 40 блоков ввода-вывода.</t>
  </si>
  <si>
    <t>Блоки  ввода-вывода</t>
  </si>
  <si>
    <r>
      <t xml:space="preserve">Блок ввода-вывода </t>
    </r>
    <r>
      <rPr>
        <b/>
        <sz val="16.5"/>
        <color indexed="8"/>
        <rFont val="Times New Roman"/>
        <family val="1"/>
      </rPr>
      <t>БВВ-А</t>
    </r>
  </si>
  <si>
    <t>4 независимых канала ввода-вывода сигналов от внешних датчиков (положения, напряжения, тока, ОК, сухих контактов) с возможностью построения произвольной логики в АПС на их основе, а также для управления исполнительными устройствами, реле, СЗО и т. п.</t>
  </si>
  <si>
    <r>
      <t xml:space="preserve">Блок ввода-вывода </t>
    </r>
    <r>
      <rPr>
        <b/>
        <sz val="16.5"/>
        <color indexed="8"/>
        <rFont val="Times New Roman"/>
        <family val="1"/>
      </rPr>
      <t>БВВ-А-01</t>
    </r>
  </si>
  <si>
    <t>То же самое с релейным выходом каждого канала (2 группы контактов 2 А 42 В переменного или 60 В постоянного тока)</t>
  </si>
  <si>
    <r>
      <t xml:space="preserve">Блок ввода-вывода </t>
    </r>
    <r>
      <rPr>
        <b/>
        <sz val="16.5"/>
        <color indexed="8"/>
        <rFont val="Times New Roman"/>
        <family val="1"/>
      </rPr>
      <t>БВВ-А-02</t>
    </r>
  </si>
  <si>
    <t>Предназначен для подключения до 4 безадресных шлейфов до 32 безадресных извещателей в каждом. Обеспечивает режимы работы безадресного шлейфа «ПОЖ1» и «ПОЖ2» и определение состояний «Норма», «Обрыв» и «Короткое замыкание».</t>
  </si>
  <si>
    <r>
      <t xml:space="preserve">Блок ввода-вывода </t>
    </r>
    <r>
      <rPr>
        <b/>
        <sz val="16.5"/>
        <color indexed="8"/>
        <rFont val="Times New Roman"/>
        <family val="1"/>
      </rPr>
      <t>БВВ-А-02-01</t>
    </r>
  </si>
  <si>
    <t>Предназначен для ввода в систему по 4 независимым свободно программируемым каналам уровней сопротивлений, напряжений и токов. Обеспечивает передачу состояний безадресных пожарных приборов или  внешних датчиков (положения, напряжения, тока, ОК, сухих контактов) в адресный шлейф</t>
  </si>
  <si>
    <r>
      <t xml:space="preserve">Блок коллектора интерфейсов </t>
    </r>
    <r>
      <rPr>
        <b/>
        <sz val="16.5"/>
        <color indexed="8"/>
        <rFont val="Times New Roman"/>
        <family val="1"/>
      </rPr>
      <t>БКИ-А</t>
    </r>
  </si>
  <si>
    <t>Предназначен для дублирования линий связи интерфейса CAN1 и для удлинения интерфейса CAN1 (связи прибора с БШ-А).</t>
  </si>
  <si>
    <r>
      <t xml:space="preserve">Пульт управления и индикации режимов  адресный </t>
    </r>
    <r>
      <rPr>
        <b/>
        <sz val="16.5"/>
        <color indexed="8"/>
        <rFont val="Times New Roman"/>
        <family val="1"/>
      </rPr>
      <t>ПУР-А</t>
    </r>
  </si>
  <si>
    <t>Используется для управления клапанами дымоудаления, пожарными кранами, а также для отображения состояний системы и пр. Обеспечивает передачу в систему состояний (внимание, пожар, неисправность, включено, блокировка) от размещенных в нем органов управления или внешних устройств.</t>
  </si>
  <si>
    <t>Информационное  табло</t>
  </si>
  <si>
    <r>
      <t xml:space="preserve">Информационное табло </t>
    </r>
    <r>
      <rPr>
        <b/>
        <sz val="16.5"/>
        <color indexed="8"/>
        <rFont val="Times New Roman"/>
        <family val="1"/>
      </rPr>
      <t>ИТ-32</t>
    </r>
  </si>
  <si>
    <t xml:space="preserve">Для отображения состояний устройств (желтые светодиоды, ИТ-32/64/128) и передачи в систему сигналов управления (кнопки, ИТ-32/64), количество светодиодов и кнопок соответствует цифрам в обозначении табло.
Встроенный источник питания, резервное питание от АБ 12 В 2,3 Ач (в комплект поставки не входит).
Для отображения состояний устройств (желтые светодиоды, ИТ-32/64/128) и передачи в систему сигналов управления (кнопки, ИТ-32/64), количество светодиодов и кнопок соответствует цифрам в обозначении табло.
Встроенный источник питания, резервное питание от АБ 12 В 2,3 Ач (в комплект поставки не входит).
</t>
  </si>
  <si>
    <r>
      <t xml:space="preserve">Информационное табло </t>
    </r>
    <r>
      <rPr>
        <b/>
        <sz val="16.5"/>
        <color indexed="8"/>
        <rFont val="Times New Roman"/>
        <family val="1"/>
      </rPr>
      <t>ИТ-64</t>
    </r>
  </si>
  <si>
    <r>
      <t xml:space="preserve">Информационное табло </t>
    </r>
    <r>
      <rPr>
        <b/>
        <sz val="16.5"/>
        <color indexed="8"/>
        <rFont val="Times New Roman"/>
        <family val="1"/>
      </rPr>
      <t>ИТ-128</t>
    </r>
  </si>
  <si>
    <t>Извещатели  пожарные  адресные</t>
  </si>
  <si>
    <r>
      <t xml:space="preserve">Извещатель пожарный дымовой адресный </t>
    </r>
    <r>
      <rPr>
        <b/>
        <sz val="16.5"/>
        <color indexed="8"/>
        <rFont val="Times New Roman"/>
        <family val="1"/>
      </rPr>
      <t>ИПД-А</t>
    </r>
  </si>
  <si>
    <t>Предназначен для обнаружения загораний в закрытых помещениях зданий и сооружений, сопровождающихся выделением дыма, и автоматической передачи сигнала о возникновении пожара и свой адрес в АПС. Обеспечивает автокомпенсацию запылённости, дистанционное тестирование и управление. Встроенный изолятор КЗ.</t>
  </si>
  <si>
    <r>
      <t xml:space="preserve">Извещатель пожарный тепловой адресный </t>
    </r>
    <r>
      <rPr>
        <b/>
        <sz val="16.5"/>
        <color indexed="8"/>
        <rFont val="Times New Roman"/>
        <family val="1"/>
      </rPr>
      <t>ИПТ-А</t>
    </r>
  </si>
  <si>
    <t>Предназначен для обнаружения загораний в закрытых помещениях зданий и сооружений, сопровождающихся выделением тепла, и автоматической передачи сигнала о возникновении пожара и свой адрес в АПС. Обеспечивает дистанционное тестирование и управление. Встроенный изолятор КЗ.</t>
  </si>
  <si>
    <r>
      <t xml:space="preserve">Извещатель пожарный ручной адресный </t>
    </r>
    <r>
      <rPr>
        <b/>
        <sz val="16.5"/>
        <color indexed="8"/>
        <rFont val="Times New Roman"/>
        <family val="1"/>
      </rPr>
      <t>ИПР-А</t>
    </r>
  </si>
  <si>
    <t>Предназначен для ручной передачи сигнала о возникновении пожара в АПС. Встроенный изолятор КЗ.</t>
  </si>
  <si>
    <r>
      <t>База</t>
    </r>
    <r>
      <rPr>
        <sz val="16.5"/>
        <color indexed="8"/>
        <rFont val="Times New Roman"/>
        <family val="1"/>
      </rPr>
      <t xml:space="preserve"> для извещателей адресных</t>
    </r>
  </si>
  <si>
    <t>Безразрывная розетка, обеспечивает целостность минусового провода шлейфа без извещателя.</t>
  </si>
  <si>
    <t>Кнопка ручного управления адресная КРУ-А</t>
  </si>
  <si>
    <t>Для ввода в адресную шину специальных сигналов</t>
  </si>
  <si>
    <t>Выносное  оборудование  для построения  адресной  системы</t>
  </si>
  <si>
    <r>
      <t xml:space="preserve">Шкаф </t>
    </r>
    <r>
      <rPr>
        <b/>
        <sz val="16.5"/>
        <color indexed="8"/>
        <rFont val="Times New Roman"/>
        <family val="1"/>
      </rPr>
      <t>ШПА-01</t>
    </r>
  </si>
  <si>
    <t>Одно посадочное место. Встроенный источник питания. Резервное питание от 2 АБ 12 В 2,3 Ач (АБ в комплект поставки не входят). Габаритные размеры 300х230х83 мм</t>
  </si>
  <si>
    <r>
      <t xml:space="preserve">Шкаф </t>
    </r>
    <r>
      <rPr>
        <b/>
        <sz val="16.5"/>
        <color indexed="8"/>
        <rFont val="Times New Roman"/>
        <family val="1"/>
      </rPr>
      <t>ШПА-02</t>
    </r>
  </si>
  <si>
    <t>Четыре посадочных места. Встроенный источник питания. Резервное питание от 2 АБ 12 В 4,5 Ач (АБ в комплект поставки не входят). Габаритные размеры 450х357х105 мм.</t>
  </si>
  <si>
    <r>
      <t xml:space="preserve">Шкаф </t>
    </r>
    <r>
      <rPr>
        <b/>
        <sz val="16.5"/>
        <color indexed="8"/>
        <rFont val="Times New Roman"/>
        <family val="1"/>
      </rPr>
      <t>ШПА-03</t>
    </r>
  </si>
  <si>
    <t>Шесть посадочных мест. Встроенный источник питания. Резервное питание от 2 АБ 12 В 7 Ач (АБ в комплект поставки не входят). Габаритные размеры 600х352х84 мм.</t>
  </si>
  <si>
    <t>Отсек для установки реле</t>
  </si>
  <si>
    <t>Установка релейного отсека уменьшает количество посадочных мест до 2 для ШПА-02К и до четырех для ШПА-03К, при этом в обозначение шкафов ШПА 02, ШПА 03 добавляется буква К после обозначения типоразмера (ШПА 02К, ШПА 03К).</t>
  </si>
  <si>
    <t>Реле 24ВП4</t>
  </si>
  <si>
    <t>Реле 24ВП2</t>
  </si>
  <si>
    <t xml:space="preserve">Реле 220ВП4 </t>
  </si>
  <si>
    <t>Реле 220ВП2</t>
  </si>
  <si>
    <t>Дополнительное  оборудование</t>
  </si>
  <si>
    <r>
      <t xml:space="preserve">Пульт ручной адресации </t>
    </r>
    <r>
      <rPr>
        <b/>
        <sz val="16.5"/>
        <color indexed="8"/>
        <rFont val="Times New Roman"/>
        <family val="1"/>
      </rPr>
      <t>ПРА</t>
    </r>
  </si>
  <si>
    <t>Предназначен для ручной адресации извещателей ИПД А, ИПТ А, ИПР А. Стационарная (сетевое питание 220 В 50 Гц через сетевой адаптер) и автономная работа (питание от внутреннего аккумулятора)</t>
  </si>
  <si>
    <r>
      <t xml:space="preserve">Пульт управления технологический </t>
    </r>
    <r>
      <rPr>
        <b/>
        <sz val="16.5"/>
        <color indexed="8"/>
        <rFont val="Times New Roman"/>
        <family val="1"/>
      </rPr>
      <t>ПУТ‑А</t>
    </r>
  </si>
  <si>
    <t>Предназначен для отображений состояний адресных компонентов в адресном шлейфе, персонального и общего сброса адресных компонентов в ШС, ручной, автоматической и диагностической адресации извещателей</t>
  </si>
  <si>
    <r>
      <t xml:space="preserve">Пульт дистанционного управления </t>
    </r>
    <r>
      <rPr>
        <b/>
        <sz val="16.5"/>
        <color indexed="8"/>
        <rFont val="Times New Roman"/>
        <family val="1"/>
      </rPr>
      <t>ПДУ-А</t>
    </r>
  </si>
  <si>
    <t>Предназначен для дистанционного тестирования извещателей ИПД-А, ИПТ-А</t>
  </si>
  <si>
    <r>
      <t xml:space="preserve">Адаптер интерфейсный </t>
    </r>
    <r>
      <rPr>
        <b/>
        <sz val="16.5"/>
        <color indexed="8"/>
        <rFont val="Times New Roman"/>
        <family val="1"/>
      </rPr>
      <t xml:space="preserve"> USB-485M</t>
    </r>
  </si>
  <si>
    <t>Для подключения к персональному компьютеру</t>
  </si>
  <si>
    <r>
      <t>Ключ постоянного тока</t>
    </r>
    <r>
      <rPr>
        <b/>
        <sz val="16.5"/>
        <color indexed="8"/>
        <rFont val="Times New Roman"/>
        <family val="1"/>
      </rPr>
      <t xml:space="preserve"> КПТ-24-2</t>
    </r>
  </si>
  <si>
    <t>Управление нагрузкой с ее контролем по сигналу от БВВ-А, выход 24 В 2 А, индикация состояния и неисправности</t>
  </si>
  <si>
    <r>
      <t>Ключ переменного тока</t>
    </r>
    <r>
      <rPr>
        <b/>
        <sz val="16.5"/>
        <color indexed="8"/>
        <rFont val="Times New Roman"/>
        <family val="1"/>
      </rPr>
      <t xml:space="preserve"> КПТ-220-10</t>
    </r>
  </si>
  <si>
    <t xml:space="preserve">То же самое для переменного тока 220 В до 10 А с гальванической развязкой </t>
  </si>
  <si>
    <r>
      <t>Блок контроля исполнительного механизма</t>
    </r>
    <r>
      <rPr>
        <b/>
        <sz val="16.5"/>
        <color indexed="8"/>
        <rFont val="Times New Roman"/>
        <family val="1"/>
      </rPr>
      <t xml:space="preserve"> БКИМ</t>
    </r>
  </si>
  <si>
    <t>Контроль нагрузки в сети 220 В с передачей ее состояния на канал БВВ-А с гальванической развязкой</t>
  </si>
  <si>
    <t xml:space="preserve"> Адресные системы завода "Тирас"</t>
  </si>
  <si>
    <t xml:space="preserve">Цена формируется при комплектации товара </t>
  </si>
  <si>
    <t xml:space="preserve"> Адресные системы завода "Электронмаш" </t>
  </si>
  <si>
    <t xml:space="preserve">Характеристики </t>
  </si>
  <si>
    <t xml:space="preserve">Розница </t>
  </si>
  <si>
    <t xml:space="preserve">Сигнальний кабель ССА  (Китай) </t>
  </si>
  <si>
    <t>неэкранированый</t>
  </si>
  <si>
    <t>2x0,22 ССА б/э</t>
  </si>
  <si>
    <t>кабель сигнал. 2ж многожильн. без экрана, белый, 100м.п.</t>
  </si>
  <si>
    <t>4x0,22 ССА б/э</t>
  </si>
  <si>
    <t>кабель сигнал. 4ж многожильн. без экрана, белый, 100м.п</t>
  </si>
  <si>
    <t>6x0,22 ССА б/э</t>
  </si>
  <si>
    <t>кабель сигнал. 6ж многожильн. без экрана, белый, 100м.п</t>
  </si>
  <si>
    <t>8x0,22 ССА б/э</t>
  </si>
  <si>
    <t>кабель сигнал. 8ж многожильн. без экрана, белый, 100м.п</t>
  </si>
  <si>
    <t>10x0,22 ССА б/э</t>
  </si>
  <si>
    <t>кабель сигнал. 10ж многожильн. без экрана, белый, 100м.п</t>
  </si>
  <si>
    <t>12x0,22 ССА б/э</t>
  </si>
  <si>
    <t>кабель сигнал. 12ж многожильн. без экрана, белый, 100м.п</t>
  </si>
  <si>
    <t>14x0,22 ССА б/э</t>
  </si>
  <si>
    <t>кабель сигнал. 14ж многожильн. без экрана, белый, 100м.п</t>
  </si>
  <si>
    <t>16x0,22 ССА б/э</t>
  </si>
  <si>
    <t>кабель сигнал. 16ж многожильн. без экрана, белый, 100м.п</t>
  </si>
  <si>
    <t>20x0,22 ССА б/э</t>
  </si>
  <si>
    <t>экранированый</t>
  </si>
  <si>
    <t>2x0,22 ССА экр</t>
  </si>
  <si>
    <t>кабель сигнал. 2ж многожильн. экран, белый, 100м.п</t>
  </si>
  <si>
    <t>4x0,22 ССА экр</t>
  </si>
  <si>
    <t>кабель сигнал. 4ж многожильн. экран, белый, 100м.п</t>
  </si>
  <si>
    <t>6x0,22 ССА экр</t>
  </si>
  <si>
    <t>кабель сигнал. 6ж многожильн. экран, белый, 100м.п</t>
  </si>
  <si>
    <t>8x0,22 ССА экр</t>
  </si>
  <si>
    <t>кабель сигнал. 8ж многожильн. экран, белый, 100м.п</t>
  </si>
  <si>
    <t>10x0,22 ССА экр</t>
  </si>
  <si>
    <t>кабель сигнал.10ж многожильн. экран, белый, 100м.п</t>
  </si>
  <si>
    <t>12x0,22 ССА экр</t>
  </si>
  <si>
    <t>кабель сигнал.12ж многожильн. экран, белый, 100м.п</t>
  </si>
  <si>
    <t>14x0,22 ССА экр</t>
  </si>
  <si>
    <t>кабель сигнал.14ж многожильн. экран, белый, 100м.п</t>
  </si>
  <si>
    <t>16x0,22 ССА экр</t>
  </si>
  <si>
    <t>кабель сигнал. 16ж многожильн. экран, белый, 100м.п</t>
  </si>
  <si>
    <t xml:space="preserve">Сигнальний кабель CU  (Китай) </t>
  </si>
  <si>
    <t>2x0,22 б/э</t>
  </si>
  <si>
    <t>кабель без экрана 2х 0,22 кв.мм, многожильный, бухта 100м.п.</t>
  </si>
  <si>
    <t>4x0,22 б/э</t>
  </si>
  <si>
    <t>кабель без экрана 4х 0,22 кв.мм, многожильный, бухта 100м.п.</t>
  </si>
  <si>
    <t>6x0,22 б/э</t>
  </si>
  <si>
    <t>кабель без экрана 6х 0,22 кв.мм, многожильный, бухта 100м.п.</t>
  </si>
  <si>
    <t>8x0,22 б/э</t>
  </si>
  <si>
    <t>кабель без экрана 8х 0,22 кв.мм, многожильный, бухта 100м.п.</t>
  </si>
  <si>
    <t>10 x 0,22 б/э</t>
  </si>
  <si>
    <t>кабель без экрана 10х0,22 кв.мм, многожильный, бухта 100м.п.</t>
  </si>
  <si>
    <t>12 x 0,22 б/э</t>
  </si>
  <si>
    <t>кабель без экрана 12х0,22 кв.мм, многожильный, бухта 100м.п.</t>
  </si>
  <si>
    <t>14 x 0,22 б/э</t>
  </si>
  <si>
    <t>кабель без экрана 14х0,22 кв.мм, многожильный, бухта 100м.п.</t>
  </si>
  <si>
    <t>16 x 0,22 б/э</t>
  </si>
  <si>
    <t>кабель без экрана 16х0,22 кв.мм, многожильный, бухта 100м.п.</t>
  </si>
  <si>
    <t>2x0,22 экр</t>
  </si>
  <si>
    <t>кабель в экране 2х 0,22 кв.мм,  многожильный, бухта 100м.п.</t>
  </si>
  <si>
    <t>4x0,22 экр</t>
  </si>
  <si>
    <t>кабель в экране 4х 0,22 кв.мм,  многожильный, бухта 100м.п.</t>
  </si>
  <si>
    <t>6x0,22 экр</t>
  </si>
  <si>
    <t>кабель в экране 6х 0,22 кв.мм,  многожильный, бухта 100м.п.</t>
  </si>
  <si>
    <t>8x0,22 экр</t>
  </si>
  <si>
    <t>кабель в экране 8х 0,22 кв.мм,  многожильный, бухта 100м.п.</t>
  </si>
  <si>
    <t>10 x 0,22 экр</t>
  </si>
  <si>
    <t>кабель в экране 10х 0,22 кв.мм,  многожильный, бухта 100м.п.</t>
  </si>
  <si>
    <t>12 x 0,22 экр</t>
  </si>
  <si>
    <t>кабель в экране 12х 0,22 кв.мм,  многожильный, бухта 100м.п.</t>
  </si>
  <si>
    <t>14 x 0,22 экр</t>
  </si>
  <si>
    <t>кабель в экране 14х 0,22 кв.мм,  многожильный, бухта 100м.п.</t>
  </si>
  <si>
    <t>16 x 0,22 экр</t>
  </si>
  <si>
    <t>кабель в экране 16х 0,22 кв.мм,  многожильный, бухта 100м.п.</t>
  </si>
  <si>
    <t>Сигнальный кабель медный (производство Италия)</t>
  </si>
  <si>
    <t>кабель в экране 2 х 0,22 кв.мм , многожильный,  за бухту 100м.п.</t>
  </si>
  <si>
    <t>кабель в экране 4 х 0,22 кв.мм,  многожильный,  за бухту 100м.п.</t>
  </si>
  <si>
    <t>кабель в экране 6 х 0,22 кв.мм,  многожильный,за бухту 100м.п.</t>
  </si>
  <si>
    <t>кабель в экране 8 х 0,22 кв.мм,  многожильный, за бухту 100м.п.</t>
  </si>
  <si>
    <t>кабель в экране 10х 0,22 кв.мм,  многожильный,за бухту 100м.п.</t>
  </si>
  <si>
    <t>кабель в экране 12х 0,22 кв.мм,  многожильный,   за бухту 100м.п.</t>
  </si>
  <si>
    <t>2x0,22+2x0,5</t>
  </si>
  <si>
    <t>кабель комбинированный в экране 2 х 0,22 кв.мм,  многожильный, за бухту 100м.п.</t>
  </si>
  <si>
    <t>4x0,22+2x0,5</t>
  </si>
  <si>
    <t>кабель комбинированный в экране 4 х 0,22 кв.мм,  многожильный, за бухту 100м.п.</t>
  </si>
  <si>
    <t>6x0,22+2x0,5</t>
  </si>
  <si>
    <t>кабель комбинированный в экране 6 х 0,22 кв.мм,  многожильный, за бухту 100м.п.</t>
  </si>
  <si>
    <t>8x0,22+2x0,75</t>
  </si>
  <si>
    <t>кабель комбинированный в экране 8 х 0,22 кв.мм,  многожильный, за бухту 100м.п.</t>
  </si>
  <si>
    <t>10x0,22+2x0,5</t>
  </si>
  <si>
    <t>кабель комбинированный в экране 10 х 0,22 кв.мм,  многожильный, за бухту 100м.п.</t>
  </si>
  <si>
    <t>кабель без экрана 2х 0,22 кв.мм, многожильный, за бухту 100м.п.</t>
  </si>
  <si>
    <t>кабель без экрана 4х 0,22 кв.мм, многожильный,  за бухту 100м.п.</t>
  </si>
  <si>
    <t>кабель без экрана 6х 0,22 кв.мм , многожильный, за бухту 100м.п.</t>
  </si>
  <si>
    <t>кабель без экрана 8х 0,22 кв.мм , многожильный,  за бухту 100м.п.</t>
  </si>
  <si>
    <t>кабель без экрана 10х0,22 кв.мм, многожильный,  за бухту 100м.п.</t>
  </si>
  <si>
    <t>кабель без экрана 12х0,22 кв.мм, многожильный,   за бухту 100м.п.</t>
  </si>
  <si>
    <t>20 x 0,22 б/э</t>
  </si>
  <si>
    <t>кабель без экрана 20х0,22 кв.мм, многожильный,   за бухту 100м.п.</t>
  </si>
  <si>
    <t>Кабель медный моножильный (производство Украина)</t>
  </si>
  <si>
    <t>ПСВВ 2х0,4</t>
  </si>
  <si>
    <t>медные моножилы в ПВХ изоляции в ПВХ оболочке,бухта 500м, 1м.п.</t>
  </si>
  <si>
    <t>ПСВВ 4х0,4</t>
  </si>
  <si>
    <t>медные моножилы в ПВХ изоляции в ПВХ оболочке, бухта 500м, 1м.п.</t>
  </si>
  <si>
    <t>ПСВВ 6х0,4</t>
  </si>
  <si>
    <t>медные моножилы в ПВХ изоляции в ПВХ оболочке, бухта 400м, 1м.п.</t>
  </si>
  <si>
    <t>ПСВВ 8х0,4</t>
  </si>
  <si>
    <t>ПСВВ 10х0,4</t>
  </si>
  <si>
    <t>медные моножилы в ПВХ изоляции в ПВХ оболочке, бухта 300м, 1м.п.</t>
  </si>
  <si>
    <t>Высокочастотный коаксиальный кабель, 50 Oм</t>
  </si>
  <si>
    <t>RG-58 CU 64%</t>
  </si>
  <si>
    <t>Кабель RG-58U,(0.8СU+2.9PE+Al foil+64х0,12CCA), диам-5мм, бел/чёрный, 100м</t>
  </si>
  <si>
    <t>Низкочастотный коаксиальный кабель, 75 Oм (Китай)</t>
  </si>
  <si>
    <t>RG-6 U</t>
  </si>
  <si>
    <t>Кабель RG-6 (1,02CCS+4.8PE+32/0,12CCA), диам-6,8мм, белый, 100м</t>
  </si>
  <si>
    <t>RG-6 CU 48% (100м)</t>
  </si>
  <si>
    <t>Кабель RG-6 (1,02CU+4.8PE+48/0,12CCA), диам-6,8мм, белый, 100м</t>
  </si>
  <si>
    <t>RG-6 CU 96% (100м)</t>
  </si>
  <si>
    <t>Кабель RG-6 (1,02CU+4.8PE+96/0,12CCA), диам-6,8мм, белый, 100м</t>
  </si>
  <si>
    <t>RG-6 CСА 96% (305м)</t>
  </si>
  <si>
    <t>Кабель RG-6 (F690BV) (1,02CCS+96/0,16CCA),  диам-6,9мм, бел/чёрный, 305м</t>
  </si>
  <si>
    <t>RG-6 CU 64% (305м)</t>
  </si>
  <si>
    <t>Кабель RG-6 (1,02CU+4.7PE+CU foil+64/0,12CCA+PET), диам-7мм,белый,305м</t>
  </si>
  <si>
    <t>RG-6 CU 96% (305м)</t>
  </si>
  <si>
    <t>Кабель RG-6 (1,02CU+4.7PE+CU foil+96/0,12CCA+PET), диам-7мм,белый,305м</t>
  </si>
  <si>
    <t>RG-6 CU (305м)</t>
  </si>
  <si>
    <t>Кабель RG-6 (1,02CU+4.7PE+CU foil+96/0,12CU+PET), диам-7мм,белый,305м</t>
  </si>
  <si>
    <t>РК-75</t>
  </si>
  <si>
    <t>Кабель РК-75, (0,65СU+ 96х0,12CU), диам.-4,4мм, 200м., белый/чёрный</t>
  </si>
  <si>
    <t>RG-6   наружный</t>
  </si>
  <si>
    <t>Кабель RG-6 (F660BVF), наружный с гелем, диам-6,8мм, чёрный, 305м</t>
  </si>
  <si>
    <t>RG-6 наруж. с тросом</t>
  </si>
  <si>
    <t>Кабель RG-6 (F660BVM) с тросом, диам-6,8мм, чёрный, 305м</t>
  </si>
  <si>
    <t>3C2V</t>
  </si>
  <si>
    <t>Кабель комбинированный наружный (0,5Сu/32x0,12CCA)+ 2x0,51Cu, диам.-5,0+2,5мм, чёрный, 100м</t>
  </si>
  <si>
    <t>Низкочастотный коаксиальный кабель, 75 Oм (Италия)</t>
  </si>
  <si>
    <t>RG-59 BU</t>
  </si>
  <si>
    <t>коаксиальный кабель, 75 Oм, оплетка 95%, бухта 1000 м, черный,  медь  (за 1 м.п.)</t>
  </si>
  <si>
    <t>RG-59+2*0,5</t>
  </si>
  <si>
    <t>комбинированный кабель - коаксиальный + питание, 75 Oм, бухта 100 м, медь  (за бухту)</t>
  </si>
  <si>
    <t>RG-59+2*0,75</t>
  </si>
  <si>
    <t>mini RG 59</t>
  </si>
  <si>
    <t>коаксиальный кабель, 75 Oм, Д=3мм, черный,  медь, бухта 100 м  (за бухту)</t>
  </si>
  <si>
    <t>Кабель "Витая пара" UTP,FTP (Китай)</t>
  </si>
  <si>
    <t>UTP 5 Е ССА</t>
  </si>
  <si>
    <t xml:space="preserve">витая пара 5-ой категории,  б/экр.,  бухта  305 м, ССА, (забухту)                </t>
  </si>
  <si>
    <t>UTP 5 Е Cu</t>
  </si>
  <si>
    <t xml:space="preserve">витая пара 5-ой категории,  б/экр.,  бухта  305 м, CU,  (за бухту)                </t>
  </si>
  <si>
    <t xml:space="preserve">UTP 5 Е CCA наружный </t>
  </si>
  <si>
    <t>наружного применения , бухта 305м, ССА (за бухту)</t>
  </si>
  <si>
    <t xml:space="preserve">UTP 5 Е Cu наружный </t>
  </si>
  <si>
    <t>наружного применения , бухта 305м, (за бухту)</t>
  </si>
  <si>
    <t>UTP 5 Е CCA наружный  с троссом</t>
  </si>
  <si>
    <t>наружного применения с тросом 1,3 мм , бухта 305м, ССА (за бухту)</t>
  </si>
  <si>
    <t>наружного применения с тросом 1,3 мм , бухта 500м, ССА (за бухту)</t>
  </si>
  <si>
    <t>UTP 5 Е Cu наружный  с троссом</t>
  </si>
  <si>
    <t>наружного применения с тросом 1,3 мм , бухта 500м, (за бухту)</t>
  </si>
  <si>
    <t>FTP  5Е ССА</t>
  </si>
  <si>
    <t xml:space="preserve">витая пара 5-ой категории, экр.,  бухта  305 м, ССА, (за бухту)                </t>
  </si>
  <si>
    <t>FTP  5Е Cu</t>
  </si>
  <si>
    <t xml:space="preserve">витая пара 5-ой категории,  экр.,  бухта  305 м, CU,  (за бухту)                </t>
  </si>
  <si>
    <t>FTP 5 Е CCA наружный</t>
  </si>
  <si>
    <t>наружного применения, бухта 305м, ССА  (за бухту)</t>
  </si>
  <si>
    <t xml:space="preserve">FTP 5 Е Cu наружный </t>
  </si>
  <si>
    <t>наружного применения , бухта 305м, CU (за бухту)</t>
  </si>
  <si>
    <t>FTP  5Е ССА наружный с троссом</t>
  </si>
  <si>
    <t>наружного применения с тросом 1,3 мм , бухта 500м, ССА  (за бухту)</t>
  </si>
  <si>
    <t>FTP  5Е Cu наружный с троссом</t>
  </si>
  <si>
    <t>Кабель пожарной сигнализации J-Y(St)Y</t>
  </si>
  <si>
    <t>J-Y (St) Y 1*2*0.8</t>
  </si>
  <si>
    <t>пожарный сигн. кабель (красный, не распространяющий горение)</t>
  </si>
  <si>
    <t>J-Y (St) Y 2*2*0.8</t>
  </si>
  <si>
    <t>J-Y (St) Y 4*2*0.8</t>
  </si>
  <si>
    <t>J-Y (St) Y 8*2*0.8</t>
  </si>
  <si>
    <t>Кабель безгалогенный, огнестойкий (N)HXH FE180/E30</t>
  </si>
  <si>
    <t>NHXH FE 180 E30 2x1,5</t>
  </si>
  <si>
    <t>кабель безгалогенный (степень огнестойкости Е30), за 1м. ЕN-54</t>
  </si>
  <si>
    <t>NHXH FE 180 E30 3x1,5</t>
  </si>
  <si>
    <t>NHXH FE 180 E30 4x1,5</t>
  </si>
  <si>
    <t>NHXH FE 180 E30 5x1,5</t>
  </si>
  <si>
    <t>NHXH FE 180 E30 2x2,5</t>
  </si>
  <si>
    <t>NHXH FE 180 E30 3x2,5</t>
  </si>
  <si>
    <t>NHXH FE 180 E30 4x2,5</t>
  </si>
  <si>
    <t>NHXH FE 180 E30 5x2,5</t>
  </si>
  <si>
    <t>NHXH FE 180 E30 3x4</t>
  </si>
  <si>
    <t>NHXH FE 180 E30 4x4</t>
  </si>
  <si>
    <t>NHXH FE 180  E30 7x1,5</t>
  </si>
  <si>
    <t>NHXH FE 180  E30 7x2,5</t>
  </si>
  <si>
    <t>NHXH FE 180 E30 5x4</t>
  </si>
  <si>
    <t>Кабель безгалогенный , огнестойкий  (N)HXH FE180/E90</t>
  </si>
  <si>
    <t>NHXH FE 180 E90 2x1,5</t>
  </si>
  <si>
    <t>кабель безгалогенный (степень огнестойкости Е90), за 1м. ЕN-54</t>
  </si>
  <si>
    <t>NHXH FE 180 E90 3x1,5</t>
  </si>
  <si>
    <t>NHXH FE 180 E90 4x1,5</t>
  </si>
  <si>
    <t>NHXH FE 180 E90 5x1,5</t>
  </si>
  <si>
    <t>NHXH FE 180  E90 7x1,5</t>
  </si>
  <si>
    <t>NHXH FE 180  E90 7x2,5</t>
  </si>
  <si>
    <t>NHXH FE 180 E90 10x1,5</t>
  </si>
  <si>
    <t>NHXH FE 180 E90 2x2,5</t>
  </si>
  <si>
    <t>NHXH FE 180 E90 3x2,5</t>
  </si>
  <si>
    <t>NHXH FE 180 E90 4x2,5</t>
  </si>
  <si>
    <t>NHXH FE 180 E90 5x2,5</t>
  </si>
  <si>
    <t>NHXH FE 180 E90 3x4,0</t>
  </si>
  <si>
    <t>NHXH FE 180 E90 4x4,0</t>
  </si>
  <si>
    <t>NHXH FE 180 E90 5x4,0</t>
  </si>
  <si>
    <t>Кабель пожарной сигнализации, огнестойкий, безгалогенный JE-H(St)H...BD FE180/E30-Е90</t>
  </si>
  <si>
    <t>JE-H(St)H...BD FE180/E30 1*2*0,8</t>
  </si>
  <si>
    <t>JE-H(St)H...BD FE180/E30 2*2*0,8</t>
  </si>
  <si>
    <t>JE-H(St)H...BD FE180/E30 4*2*0,8</t>
  </si>
  <si>
    <t>JE-H(St)H...BD FE180/E30 8*2*0,8</t>
  </si>
  <si>
    <t>JE-H(St)H...BD FE180/Е90 1*2*0,8</t>
  </si>
  <si>
    <t>JE-H(St)H...BD FE180/Е90 2*2*0,8</t>
  </si>
  <si>
    <t>JE-H(St)H...BD FE180/Е90 4*2*0,8</t>
  </si>
  <si>
    <t>JE-H(St)H...BD FE180/Е90 8*2*0,8</t>
  </si>
  <si>
    <t>Кабель нераспространяющий горение (Украина)</t>
  </si>
  <si>
    <t>ПСВВ нг 2х0,4 мм</t>
  </si>
  <si>
    <t>Медные моножилы в пожаробезопасной оболочке (красный) , бухта 500 м, за 1м.п.</t>
  </si>
  <si>
    <t>ПСВВ нг 4х0,4 мм</t>
  </si>
  <si>
    <t>ПСВВ нг 6х0,4 мм</t>
  </si>
  <si>
    <t>Медные моножилы в пожаробезопасной оболочке (красный) , бухта 400 м, за 1м.п.</t>
  </si>
  <si>
    <t>ПСВВ нг 8х0,4 мм</t>
  </si>
  <si>
    <t>ПСВВ нг 10х0,4 мм</t>
  </si>
  <si>
    <t>Медные моножилы в пожаробезопасной оболочке (красный) , бухта 300 м, за 1м.п.</t>
  </si>
  <si>
    <t>провод 2х0,5 кв.мм, медь,  двойная изоляция, 250В,  1м.п.</t>
  </si>
  <si>
    <t xml:space="preserve">ШВВП 2х0,5  </t>
  </si>
  <si>
    <t>провод 2х0,5 кв.мм, медь,  двойная изоляция, 250В,  1м.п. ТУ</t>
  </si>
  <si>
    <t>провод 2х0,75 кв.мм, медь,  двойная изоляция, 250В,  1м.п.</t>
  </si>
  <si>
    <t xml:space="preserve">провод 2х0,75 кв.мм, медь,  двойная изоляция, 250В,  1м.п. ТУ </t>
  </si>
  <si>
    <t>ШВВП 2х1,0</t>
  </si>
  <si>
    <t>провод 2х1 кв.мм, медь,  двойная изоляция, 250В,  1м.п.</t>
  </si>
  <si>
    <t>провод 2х1 кв.мм, медь,  двойная изоляция, 250В,  1м.п. ТУ</t>
  </si>
  <si>
    <t>провод 2х1,5 кв.мм, медь,  двойная изоляция, 250В,  1м.п.</t>
  </si>
  <si>
    <t>провод 2х1,5 кв.мм, медь,  двойная изоляция, 250В,  1м.п. ТУ</t>
  </si>
  <si>
    <t>ШВВП 2х2,5</t>
  </si>
  <si>
    <t>провод 2х2,5 кв.мм, медь,  двойная изоляция, 250В,  1м.п.</t>
  </si>
  <si>
    <t>провод 2х2,5 кв.мм, медь,  двойная изоляция, 250В,  1м.п. ТУ</t>
  </si>
  <si>
    <t>ПВС 2х0,75</t>
  </si>
  <si>
    <t>ПВС 2х1,0</t>
  </si>
  <si>
    <t xml:space="preserve">провод 2х1 кв.мм, медь,  двойная изоляция, 250В,  1м.п. ТУ </t>
  </si>
  <si>
    <t>ПВС 2х1,5</t>
  </si>
  <si>
    <t>ПВС 2х2,5</t>
  </si>
  <si>
    <t xml:space="preserve">провод 2х2,5 кв.мм, медь,  двойная изоляция, 250В,  1м.п. ТУ </t>
  </si>
  <si>
    <t>ПВС 3х0,75</t>
  </si>
  <si>
    <t>провод 3х0,75 кв.мм, медь,  двойная изоляция, 250В,  1м.п.</t>
  </si>
  <si>
    <t>провод 3х0,75 кв.мм, медь,  двойная изоляция, 250В,  1м.п. ТУ</t>
  </si>
  <si>
    <t>ПВС 3х1,0</t>
  </si>
  <si>
    <t>провод 3х1 кв.мм, медь,  двойная изоляция, 250В,  1м.п.</t>
  </si>
  <si>
    <t xml:space="preserve">провод 3х1 кв.мм, медь,  двойная изоляция, 250В,  1м.п. ТУ </t>
  </si>
  <si>
    <t>ПВС 3х1,5</t>
  </si>
  <si>
    <t>провод 3х1,5 кв.мм, медь,  двойная изоляция, 250В,  1м.п.</t>
  </si>
  <si>
    <t>провод 3х1,5 кв.мм, медь,  двойная изоляция, 250В,  1м.п. ТУ</t>
  </si>
  <si>
    <t>ПВС 3х2,5</t>
  </si>
  <si>
    <t>провод 3х2,5 кв.мм, медь,  двойная изоляция, 250В,  1м.п.</t>
  </si>
  <si>
    <t xml:space="preserve">провод 3х2,5 кв.мм, медь,  двойная изоляция, 250В,  1м.п. ТУ </t>
  </si>
  <si>
    <t xml:space="preserve"> 5. Монтажные короба и кабель-каналы</t>
  </si>
  <si>
    <t xml:space="preserve">Производство Венгрия </t>
  </si>
  <si>
    <t>MCSE-1 20х8</t>
  </si>
  <si>
    <t>Короб белый 20х8, упаковка 100м, 1м.п</t>
  </si>
  <si>
    <t>MCSE-1 15х10</t>
  </si>
  <si>
    <t>Короб белый  15х10, упаковка 100м , 1м.п</t>
  </si>
  <si>
    <t>MCSE-1 20х10</t>
  </si>
  <si>
    <t>Короб белый  20х10 , упаковка 100м, 1м.п</t>
  </si>
  <si>
    <t>MCSE-1 30х15</t>
  </si>
  <si>
    <t>Короб белый  30х15, упаковка 50м, 1м.п</t>
  </si>
  <si>
    <t>MCSE-2 35х15</t>
  </si>
  <si>
    <t>Короб белый  35х15, упаковка 50м, 1м.п</t>
  </si>
  <si>
    <t>15х15</t>
  </si>
  <si>
    <t>Короб белый 15х15 мм, упаковка  60м, 1м.п.</t>
  </si>
  <si>
    <t xml:space="preserve">15х18 </t>
  </si>
  <si>
    <t>Короб белый  15х18 мм, упаковка  40м,1м.п.</t>
  </si>
  <si>
    <t xml:space="preserve"> 25х100</t>
  </si>
  <si>
    <t>Короб белый 25х100 мм, упаковка 12м, 1м.п.</t>
  </si>
  <si>
    <t xml:space="preserve"> 32х25</t>
  </si>
  <si>
    <t>Короб белый  35х25 мм,  упаковка  40м,1.м.п.</t>
  </si>
  <si>
    <t xml:space="preserve"> 32х50</t>
  </si>
  <si>
    <t xml:space="preserve">Короб белый  32х50 мм,  упаковка  24м,1.м.п. </t>
  </si>
  <si>
    <t>32х100</t>
  </si>
  <si>
    <t xml:space="preserve">Короб белый  32х100 мм,  упаковка  12м,1м.п. </t>
  </si>
  <si>
    <t xml:space="preserve"> 50х25</t>
  </si>
  <si>
    <t xml:space="preserve">Короб белый  50х25 мм,  упаковка  24м,1м.п. </t>
  </si>
  <si>
    <t>50х50</t>
  </si>
  <si>
    <t xml:space="preserve">Короб белый  50х50 мм,  упаковка  24м,1м.п. </t>
  </si>
  <si>
    <t xml:space="preserve"> 50х100</t>
  </si>
  <si>
    <t xml:space="preserve">Короб белый 50х100 мм,  упаковка  12м,1.м.п.  </t>
  </si>
  <si>
    <t xml:space="preserve"> 40х40</t>
  </si>
  <si>
    <t xml:space="preserve">Короб белый  40х40 мм,  упаковка  24м,1м.п. </t>
  </si>
  <si>
    <t xml:space="preserve"> 40х60</t>
  </si>
  <si>
    <t xml:space="preserve">Короб белый  40х60 мм,  упаковка  18м,1м.п. </t>
  </si>
  <si>
    <t>40х80</t>
  </si>
  <si>
    <t xml:space="preserve">Короб белый 40х80 мм,  упаковка  12м,1м.п.   </t>
  </si>
  <si>
    <t>ISO-NAL 18х9</t>
  </si>
  <si>
    <t xml:space="preserve">Короб    18х9 мм,  упаковка  100м,1м.п. </t>
  </si>
  <si>
    <t>ISO-NAL 18х10 сам</t>
  </si>
  <si>
    <t xml:space="preserve">Короб самоклеющийся  18х10 мм, упаковка 100м,1м.п. </t>
  </si>
  <si>
    <t xml:space="preserve">ISO-NAL 16х16 </t>
  </si>
  <si>
    <t xml:space="preserve">Короб   16х16 мм, упаковка 40м,1.м.п. </t>
  </si>
  <si>
    <t>ISO-NAL 16х16 сам</t>
  </si>
  <si>
    <t xml:space="preserve">Короб самоклеющийся  16х16 мм,  упаковка 40м,1м.п. </t>
  </si>
  <si>
    <t xml:space="preserve">ISO-NAL 25х16 </t>
  </si>
  <si>
    <t xml:space="preserve">Короб   25х16 мм,  упаковка 50м,1м.п. </t>
  </si>
  <si>
    <t>ISO-NAL 25х16 сам</t>
  </si>
  <si>
    <t xml:space="preserve">Короб самоклеющийся  25х16 мм,  упаковка 50м,1.м.п. </t>
  </si>
  <si>
    <t xml:space="preserve">ISO-NAL 25х25 </t>
  </si>
  <si>
    <t xml:space="preserve">Короб   25х25 мм,  упаковка 50м,1м.п. </t>
  </si>
  <si>
    <t>ISO-NAL 40х16</t>
  </si>
  <si>
    <t xml:space="preserve">Короб   40х16 мм,  упаковка 40м,1м.п. </t>
  </si>
  <si>
    <t>ISO-NAL 40х25</t>
  </si>
  <si>
    <t xml:space="preserve">Короб   40х25 мм,  упаковка 24м,1м.п. </t>
  </si>
  <si>
    <t>ISO-NAL 50х25</t>
  </si>
  <si>
    <t xml:space="preserve">Короб   50х25 мм,  упаковка 24м,1м.п. </t>
  </si>
  <si>
    <t xml:space="preserve">Производство Украина </t>
  </si>
  <si>
    <t>10х15</t>
  </si>
  <si>
    <t>Короб белый 10х15мм, упаковка  200м,1м.п./грн</t>
  </si>
  <si>
    <t>20х10</t>
  </si>
  <si>
    <t>Короб белый 20х10мм, упаковка  140м,1м.п./грн</t>
  </si>
  <si>
    <t>25х16</t>
  </si>
  <si>
    <t>Короб белый 25х16мм, упаковка  140м,1м.п./грн</t>
  </si>
  <si>
    <t>40х25</t>
  </si>
  <si>
    <t>Короб белый 40х25мм, упаковка  60м,1м.п./грн</t>
  </si>
  <si>
    <t>40х40</t>
  </si>
  <si>
    <t>Короб белый 40х40мм, упаковка  40м,1м.п./грн</t>
  </si>
  <si>
    <t>60х40</t>
  </si>
  <si>
    <t>Короб белый  60х40 упаковка 32 м.п./грн</t>
  </si>
  <si>
    <t>100х60</t>
  </si>
  <si>
    <t>Короб белый 100х60 упаковка 16 м.п./грн</t>
  </si>
  <si>
    <t>Гофр D16 mm</t>
  </si>
  <si>
    <t>гофро-шланг  диам.16 мм, 1м.п. (бухта 100 м)</t>
  </si>
  <si>
    <t>Гофр D20 mm</t>
  </si>
  <si>
    <t>гофро-шланг  диам.20 мм, 1м.п.(бухта 100 м)</t>
  </si>
  <si>
    <t>Гофр D25 mm</t>
  </si>
  <si>
    <t>гофро-шланг  диам.25 мм, 1м.п. (бухта 100 м)</t>
  </si>
  <si>
    <t>Гофр D32 mm</t>
  </si>
  <si>
    <t>гофро-шланг  диам.32 мм, 1м.п. (бухта 50 м)</t>
  </si>
  <si>
    <t>держатель D16</t>
  </si>
  <si>
    <t>держатель для гофро-шланг  диам.16 мм, серый  (упаковка 100 шт)</t>
  </si>
  <si>
    <t>держатель D20</t>
  </si>
  <si>
    <t>держатель для гофро-шланг  диам.20 мм, серый  (упаковка 50 шт)</t>
  </si>
  <si>
    <t>держатель D25</t>
  </si>
  <si>
    <t>держатель для гофро-шланг  диам.25 мм, серый  (упаковка 100 шт)</t>
  </si>
  <si>
    <t>держатель D32</t>
  </si>
  <si>
    <t>держатель для гофро-шланг  диам.32 мм, серый  (упаковка 25 шт)</t>
  </si>
  <si>
    <t>7. Расходные и крепежные материалы</t>
  </si>
  <si>
    <t>РС 510Е</t>
  </si>
  <si>
    <t>бокс металлический 205х235х76 (серый)</t>
  </si>
  <si>
    <t>РС 5003 С</t>
  </si>
  <si>
    <t>бокс металлический 288х298х78 (серый)</t>
  </si>
  <si>
    <t xml:space="preserve">        РС 4003</t>
  </si>
  <si>
    <t>бокс металлический 228х178х64 (серый)</t>
  </si>
  <si>
    <t>L1</t>
  </si>
  <si>
    <t>замок для бокса</t>
  </si>
  <si>
    <t>КР-1</t>
  </si>
  <si>
    <t>Коробка распределительная (20 пар)</t>
  </si>
  <si>
    <t>КР-2</t>
  </si>
  <si>
    <t>Коробка распределительная (10 пар)</t>
  </si>
  <si>
    <t xml:space="preserve">OBO </t>
  </si>
  <si>
    <t>Коробка монтажна 80*80*52  IP 55</t>
  </si>
  <si>
    <t xml:space="preserve">коробка монтажная  4-х клеммная  </t>
  </si>
  <si>
    <t xml:space="preserve">коробка монтажная  6-ти  клеммная  </t>
  </si>
  <si>
    <t>коробка монтажная  6-ти  клеммная  с тампером</t>
  </si>
  <si>
    <t xml:space="preserve">коробка монтажная  14-ти  клеммная  </t>
  </si>
  <si>
    <t>КМ-14 В</t>
  </si>
  <si>
    <t xml:space="preserve"> коробка соединительная  прямоугольная с тампером 14 контактов</t>
  </si>
  <si>
    <t xml:space="preserve">КМЗ 1-4  </t>
  </si>
  <si>
    <t>коробка распределительная 4-х клеммная  (до 220В)</t>
  </si>
  <si>
    <t xml:space="preserve">КМЗ 2-12 </t>
  </si>
  <si>
    <t>коробка распределительная 12-и клеммная с тампером</t>
  </si>
  <si>
    <t>КМЗ 2-24</t>
  </si>
  <si>
    <t>коробка распределительная 24-х клеммная с тампером (сквозн. клеммы)</t>
  </si>
  <si>
    <t>КМЗ 2-26</t>
  </si>
  <si>
    <t>коробка распределительная 26-и клеммная с тампером</t>
  </si>
  <si>
    <t>КМЗ 2-28</t>
  </si>
  <si>
    <t>коробка распределительная 28-и клеммная с тампером</t>
  </si>
  <si>
    <t>КМЗ 2-8м</t>
  </si>
  <si>
    <t>коробка распределительная 8-ми клеммная (сквозные клеммы с торцевым зажимом) с тампером</t>
  </si>
  <si>
    <t>К-3</t>
  </si>
  <si>
    <t>крепеж для кабеля 200 шт. на диаметр кабеля  3-4 мм</t>
  </si>
  <si>
    <t>К-4</t>
  </si>
  <si>
    <t>крепеж для кабеля 200 шт. на диаметр кабеля  4-6 мм</t>
  </si>
  <si>
    <t>К-5</t>
  </si>
  <si>
    <t>крепеж для кабеля 200 шт. на диаметр кабеля  6-7 мм</t>
  </si>
  <si>
    <t>кронштейн  универсальный для монтажа датчиков</t>
  </si>
  <si>
    <t xml:space="preserve">ЭКУ  </t>
  </si>
  <si>
    <t>сквозное отверстие для заводки кабеля напрямую в датчик</t>
  </si>
  <si>
    <t>для датчиков (на стену,потолок,фиксация под винт)</t>
  </si>
  <si>
    <t>кронштейн  универсальный для монтажа датчиков (cерии DSC)</t>
  </si>
  <si>
    <t>6х30</t>
  </si>
  <si>
    <t>дюбель монтажный п/э 6х30 мм, ( в упаковке  500 шт.)</t>
  </si>
  <si>
    <t>3,5х35</t>
  </si>
  <si>
    <t>саморез 3,5х35 мм, ( в упаковке  800 шт.)</t>
  </si>
  <si>
    <t>3,5х25</t>
  </si>
  <si>
    <t>саморез 3,5х25 мм,  ( в упаковке  1000 шт.)</t>
  </si>
  <si>
    <t>Универсал №1</t>
  </si>
  <si>
    <t>зажим универсальный 3-8 мм, ( за 100 шт.)</t>
  </si>
  <si>
    <t>Универсал №2</t>
  </si>
  <si>
    <t>зажим универсальный 6-12 мм, ( за 100 шт.)</t>
  </si>
  <si>
    <t>Изолента</t>
  </si>
  <si>
    <t>изоляционная лента ПВХ 20м , 0,18х15 мм</t>
  </si>
  <si>
    <t>СТ-100</t>
  </si>
  <si>
    <t>стяжки 100х3мм,  белые (100шт.)</t>
  </si>
  <si>
    <t>СТ-150</t>
  </si>
  <si>
    <t>стяжки 150х3,6 мм,  белые (100шт.)</t>
  </si>
  <si>
    <t>СТ-200</t>
  </si>
  <si>
    <t>стяжки 200х3,6 мм,  белые (100шт.)</t>
  </si>
  <si>
    <t>Наименования</t>
  </si>
  <si>
    <t xml:space="preserve">3. Кабель огнестойкий  </t>
  </si>
  <si>
    <t>2. Кабель для охранных видеосистем</t>
  </si>
  <si>
    <t>1. Сигнальный кабель</t>
  </si>
  <si>
    <t>4. Силовые кабели</t>
  </si>
  <si>
    <t xml:space="preserve">6. Гофротруба и держатели </t>
  </si>
  <si>
    <t>Оборудование производства "Артон"</t>
  </si>
  <si>
    <t>Датчики охранные</t>
  </si>
  <si>
    <t>Оповещатели, сирены, табло</t>
  </si>
  <si>
    <t>Оборудование адресных пожарных систем</t>
  </si>
  <si>
    <t>Оборудование производства "СКБ "Электронмаш"</t>
  </si>
  <si>
    <t>Оборудование "Интеграл"</t>
  </si>
  <si>
    <t>Охранно-пожарное оборудование производства "ITV"</t>
  </si>
  <si>
    <t>Оборудование производства "Яблотрон"</t>
  </si>
  <si>
    <t>Оборудование производства "Охрана и безопасность"</t>
  </si>
  <si>
    <t>товары могут незначительно изменяться.</t>
  </si>
  <si>
    <t>18024, г. Черкассы, ул. Ярославская, 9                                                      тел/факс (0472) 555-320</t>
  </si>
  <si>
    <r>
      <t xml:space="preserve">E-mail: </t>
    </r>
    <r>
      <rPr>
        <b/>
        <i/>
        <u val="single"/>
        <sz val="12"/>
        <color indexed="30"/>
        <rFont val="Times New Roman Cyr"/>
        <family val="0"/>
      </rPr>
      <t>signal2000@ukr.net</t>
    </r>
    <r>
      <rPr>
        <b/>
        <i/>
        <sz val="12"/>
        <color indexed="62"/>
        <rFont val="Times New Roman Cyr"/>
        <family val="0"/>
      </rPr>
      <t xml:space="preserve"> </t>
    </r>
    <r>
      <rPr>
        <b/>
        <i/>
        <sz val="12"/>
        <color indexed="10"/>
        <rFont val="Times New Roman Cyr"/>
        <family val="0"/>
      </rPr>
      <t xml:space="preserve">  </t>
    </r>
    <r>
      <rPr>
        <b/>
        <i/>
        <sz val="11"/>
        <color indexed="10"/>
        <rFont val="Times New Roman Cyr"/>
        <family val="0"/>
      </rPr>
      <t xml:space="preserve">                                                                   </t>
    </r>
    <r>
      <rPr>
        <b/>
        <i/>
        <sz val="11"/>
        <color indexed="8"/>
        <rFont val="Times New Roman Cyr"/>
        <family val="0"/>
      </rPr>
      <t>тел/моб. (096) 333-22-74</t>
    </r>
  </si>
  <si>
    <t>Алексей Леонидович</t>
  </si>
  <si>
    <t>(067) 470-58-34</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</si>
</sst>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 [$€-1]"/>
    <numFmt numFmtId="181" formatCode="_-* #,##0.00\ [$€]_-;\-* #,##0.00\ [$€]_-;_-* &quot;-&quot;??\ [$€]_-;_-@_-"/>
    <numFmt numFmtId="182" formatCode="0.0"/>
    <numFmt numFmtId="183" formatCode="0.0000"/>
    <numFmt numFmtId="184" formatCode="&quot;$&quot;#,##0\ ;\(&quot;$&quot;#,##0\)"/>
    <numFmt numFmtId="185" formatCode="[$$-409]#,##0.00"/>
    <numFmt numFmtId="186" formatCode="0.00;[Red]0.00"/>
    <numFmt numFmtId="187" formatCode="#;#;#;@"/>
    <numFmt numFmtId="188" formatCode="&quot;Ј&quot;#,##0;[Red]\-&quot;Ј&quot;#,##0"/>
    <numFmt numFmtId="189" formatCode="&quot;Ј&quot;#,##0.00;[Red]\-&quot;Ј&quot;#,##0.00"/>
    <numFmt numFmtId="190" formatCode="###0.0000_);[Red]\(###0.0000\)"/>
    <numFmt numFmtId="191" formatCode="_-* #,##0\ _р_._-;\-* #,##0\ _р_._-;_-* &quot;-&quot;\ _р_._-;_-@_-"/>
    <numFmt numFmtId="192" formatCode="_-* #,##0.00\ _р_._-;\-* #,##0.00\ _р_._-;_-* &quot;-&quot;??\ _р_._-;_-@_-"/>
    <numFmt numFmtId="193" formatCode="#\ ##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
    <numFmt numFmtId="199" formatCode="0.000"/>
    <numFmt numFmtId="200" formatCode="[$-FC19]d\ mmmm\ yyyy\ &quot;г.&quot;"/>
    <numFmt numFmtId="201" formatCode="[$-FC19]dd\ mmmm\ yyyy\ \г\.;@"/>
    <numFmt numFmtId="202" formatCode="_(&quot;$&quot;* #,##0.00_);_(&quot;$&quot;* \(#,##0.00\);_(&quot;$&quot;* &quot;-&quot;??_);_(@_)"/>
    <numFmt numFmtId="203" formatCode="_(&quot;$&quot;* #,##0_);_(&quot;$&quot;* \(#,##0\);_(&quot;$&quot;* &quot;-&quot;_);_(@_)"/>
    <numFmt numFmtId="204" formatCode="_(* #,##0.00_);_(* \(#,##0.00\);_(* &quot;-&quot;??_);_(@_)"/>
    <numFmt numFmtId="205" formatCode="_(* #,##0_);_(* \(#,##0\);_(* &quot;-&quot;_);_(@_)"/>
    <numFmt numFmtId="206" formatCode="#,##0.00_р_."/>
    <numFmt numFmtId="207" formatCode="0.0%"/>
    <numFmt numFmtId="208" formatCode="#,##0.00\ [$грн.-422]"/>
    <numFmt numFmtId="209" formatCode="#,##0.0\ [$грн.-422]"/>
    <numFmt numFmtId="210" formatCode="#,##0.0"/>
    <numFmt numFmtId="211" formatCode="#,##0\ [$грн.-422]"/>
    <numFmt numFmtId="212" formatCode="#,##0.0\ [$у.е.-422]"/>
    <numFmt numFmtId="213" formatCode="0.0;[Red]0.0"/>
    <numFmt numFmtId="214" formatCode="#,##0.0_р_."/>
    <numFmt numFmtId="215" formatCode="#,##0.000"/>
    <numFmt numFmtId="216" formatCode="#,##0.0\ [$$.-422]"/>
    <numFmt numFmtId="217" formatCode="#,##0.0\ [$$-422]"/>
  </numFmts>
  <fonts count="102">
    <font>
      <sz val="10"/>
      <name val="Arial Cyr"/>
      <family val="0"/>
    </font>
    <font>
      <b/>
      <sz val="10"/>
      <name val="Arial Cyr"/>
      <family val="0"/>
    </font>
    <font>
      <sz val="10"/>
      <name val="Helv"/>
      <family val="0"/>
    </font>
    <font>
      <sz val="10"/>
      <name val="Arial"/>
      <family val="2"/>
    </font>
    <font>
      <sz val="11"/>
      <name val="Times New Roman"/>
      <family val="1"/>
    </font>
    <font>
      <u val="single"/>
      <sz val="10"/>
      <color indexed="12"/>
      <name val="Arial CE"/>
      <family val="0"/>
    </font>
    <font>
      <sz val="8"/>
      <name val="Arial"/>
      <family val="2"/>
    </font>
    <font>
      <u val="single"/>
      <sz val="10"/>
      <color indexed="36"/>
      <name val="Arial CE"/>
      <family val="0"/>
    </font>
    <font>
      <sz val="8"/>
      <color indexed="8"/>
      <name val="Peterburg"/>
      <family val="0"/>
    </font>
    <font>
      <sz val="8"/>
      <color indexed="24"/>
      <name val="Peterburg"/>
      <family val="0"/>
    </font>
    <font>
      <sz val="8"/>
      <name val="Arial Cyr"/>
      <family val="0"/>
    </font>
    <font>
      <b/>
      <i/>
      <sz val="11"/>
      <name val="Times New Roman Cyr"/>
      <family val="0"/>
    </font>
    <font>
      <sz val="10"/>
      <color indexed="12"/>
      <name val="Arial Cyr"/>
      <family val="0"/>
    </font>
    <font>
      <b/>
      <sz val="10"/>
      <color indexed="12"/>
      <name val="Arial Cyr"/>
      <family val="0"/>
    </font>
    <font>
      <b/>
      <sz val="9"/>
      <name val="Arial"/>
      <family val="2"/>
    </font>
    <font>
      <sz val="10"/>
      <color indexed="8"/>
      <name val="MS Sans Serif"/>
      <family val="2"/>
    </font>
    <font>
      <sz val="1"/>
      <color indexed="8"/>
      <name val="Courier"/>
      <family val="1"/>
    </font>
    <font>
      <b/>
      <sz val="1"/>
      <color indexed="8"/>
      <name val="Courier"/>
      <family val="1"/>
    </font>
    <font>
      <sz val="10"/>
      <name val="MS Sans Serif"/>
      <family val="2"/>
    </font>
    <font>
      <sz val="9"/>
      <color indexed="8"/>
      <name val="Arial Cyr"/>
      <family val="2"/>
    </font>
    <font>
      <sz val="8"/>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E"/>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
      <family val="0"/>
    </font>
    <font>
      <b/>
      <sz val="20"/>
      <color indexed="10"/>
      <name val="Arial Cyr"/>
      <family val="0"/>
    </font>
    <font>
      <b/>
      <i/>
      <sz val="12"/>
      <color indexed="61"/>
      <name val="Arial"/>
      <family val="2"/>
    </font>
    <font>
      <sz val="11"/>
      <color indexed="17"/>
      <name val="맑은 고딕"/>
      <family val="3"/>
    </font>
    <font>
      <sz val="11"/>
      <name val="돋움"/>
      <family val="0"/>
    </font>
    <font>
      <b/>
      <u val="single"/>
      <sz val="10"/>
      <color indexed="12"/>
      <name val="Arial CE"/>
      <family val="0"/>
    </font>
    <font>
      <b/>
      <sz val="14"/>
      <color indexed="48"/>
      <name val="Arial Cyr"/>
      <family val="0"/>
    </font>
    <font>
      <b/>
      <sz val="12"/>
      <name val="Arial CE"/>
      <family val="0"/>
    </font>
    <font>
      <b/>
      <sz val="16.5"/>
      <name val="Times New Roman"/>
      <family val="1"/>
    </font>
    <font>
      <b/>
      <sz val="18"/>
      <name val="Times New Roman"/>
      <family val="1"/>
    </font>
    <font>
      <sz val="16"/>
      <name val="Times New Roman"/>
      <family val="1"/>
    </font>
    <font>
      <b/>
      <sz val="16"/>
      <name val="Times New Roman"/>
      <family val="1"/>
    </font>
    <font>
      <b/>
      <sz val="16"/>
      <color indexed="8"/>
      <name val="Times New Roman"/>
      <family val="1"/>
    </font>
    <font>
      <sz val="18"/>
      <name val="Times New Roman"/>
      <family val="1"/>
    </font>
    <font>
      <sz val="18"/>
      <name val="Arial Cyr"/>
      <family val="0"/>
    </font>
    <font>
      <b/>
      <sz val="22"/>
      <name val="Times New Roman"/>
      <family val="1"/>
    </font>
    <font>
      <b/>
      <sz val="16"/>
      <color indexed="12"/>
      <name val="Times New Roman"/>
      <family val="1"/>
    </font>
    <font>
      <sz val="14"/>
      <name val="Arial Cyr"/>
      <family val="0"/>
    </font>
    <font>
      <b/>
      <sz val="14"/>
      <name val="Arial Cyr"/>
      <family val="0"/>
    </font>
    <font>
      <sz val="16.5"/>
      <name val="Times New Roman"/>
      <family val="1"/>
    </font>
    <font>
      <b/>
      <sz val="20"/>
      <name val="Times New Roman"/>
      <family val="1"/>
    </font>
    <font>
      <sz val="22"/>
      <name val="Arial Cyr"/>
      <family val="0"/>
    </font>
    <font>
      <sz val="20"/>
      <name val="Times New Roman"/>
      <family val="1"/>
    </font>
    <font>
      <sz val="20"/>
      <name val="Arial Cyr"/>
      <family val="0"/>
    </font>
    <font>
      <sz val="16"/>
      <color indexed="8"/>
      <name val="Times New Roman"/>
      <family val="1"/>
    </font>
    <font>
      <b/>
      <sz val="28"/>
      <name val="Times New Roman"/>
      <family val="1"/>
    </font>
    <font>
      <sz val="14"/>
      <color indexed="8"/>
      <name val="Times New Roman"/>
      <family val="1"/>
    </font>
    <font>
      <sz val="16"/>
      <name val="Arial Cyr"/>
      <family val="0"/>
    </font>
    <font>
      <b/>
      <sz val="13"/>
      <name val="Times New Roman"/>
      <family val="1"/>
    </font>
    <font>
      <b/>
      <sz val="16.5"/>
      <color indexed="8"/>
      <name val="Times New Roman"/>
      <family val="1"/>
    </font>
    <font>
      <sz val="16"/>
      <color indexed="10"/>
      <name val="Times New Roman"/>
      <family val="1"/>
    </font>
    <font>
      <b/>
      <sz val="18"/>
      <color indexed="8"/>
      <name val="Times New Roman"/>
      <family val="1"/>
    </font>
    <font>
      <sz val="16.5"/>
      <color indexed="8"/>
      <name val="Times New Roman"/>
      <family val="1"/>
    </font>
    <font>
      <i/>
      <sz val="16"/>
      <name val="Times New Roman"/>
      <family val="1"/>
    </font>
    <font>
      <b/>
      <sz val="12"/>
      <name val="Times New Roman"/>
      <family val="1"/>
    </font>
    <font>
      <i/>
      <u val="single"/>
      <sz val="16"/>
      <name val="Times New Roman"/>
      <family val="1"/>
    </font>
    <font>
      <b/>
      <i/>
      <u val="single"/>
      <sz val="16"/>
      <name val="Times New Roman"/>
      <family val="1"/>
    </font>
    <font>
      <b/>
      <sz val="24"/>
      <name val="Times New Roman"/>
      <family val="1"/>
    </font>
    <font>
      <b/>
      <sz val="22"/>
      <color indexed="8"/>
      <name val="Times New Roman"/>
      <family val="1"/>
    </font>
    <font>
      <b/>
      <sz val="22"/>
      <name val="Arial Cyr"/>
      <family val="0"/>
    </font>
    <font>
      <b/>
      <sz val="20"/>
      <color indexed="8"/>
      <name val="Times New Roman"/>
      <family val="1"/>
    </font>
    <font>
      <b/>
      <sz val="20"/>
      <name val="Arial Cyr"/>
      <family val="0"/>
    </font>
    <font>
      <sz val="28"/>
      <name val="Arial Cyr"/>
      <family val="0"/>
    </font>
    <font>
      <b/>
      <sz val="18"/>
      <name val="Times"/>
      <family val="1"/>
    </font>
    <font>
      <b/>
      <sz val="14"/>
      <color indexed="10"/>
      <name val="Arial CE"/>
      <family val="0"/>
    </font>
    <font>
      <b/>
      <i/>
      <sz val="11"/>
      <color indexed="10"/>
      <name val="Times New Roman Cyr"/>
      <family val="0"/>
    </font>
    <font>
      <b/>
      <i/>
      <sz val="11"/>
      <color indexed="8"/>
      <name val="Times New Roman Cyr"/>
      <family val="0"/>
    </font>
    <font>
      <b/>
      <i/>
      <sz val="12"/>
      <color indexed="10"/>
      <name val="Times New Roman Cyr"/>
      <family val="0"/>
    </font>
    <font>
      <b/>
      <i/>
      <sz val="12"/>
      <color indexed="62"/>
      <name val="Times New Roman Cyr"/>
      <family val="0"/>
    </font>
    <font>
      <b/>
      <i/>
      <u val="single"/>
      <sz val="12"/>
      <color indexed="30"/>
      <name val="Times New Roman Cyr"/>
      <family val="0"/>
    </font>
    <font>
      <b/>
      <sz val="20"/>
      <color indexed="48"/>
      <name val="Arial Cyr"/>
      <family val="0"/>
    </font>
    <font>
      <u val="single"/>
      <sz val="11"/>
      <color indexed="12"/>
      <name val="Calibri"/>
      <family val="2"/>
    </font>
    <font>
      <b/>
      <sz val="12"/>
      <color indexed="56"/>
      <name val="Arial CE"/>
      <family val="0"/>
    </font>
    <font>
      <u val="single"/>
      <sz val="11"/>
      <color theme="10"/>
      <name val="Calibri"/>
      <family val="2"/>
    </font>
    <font>
      <sz val="11"/>
      <color theme="1"/>
      <name val="Calibri"/>
      <family val="2"/>
    </font>
    <font>
      <b/>
      <sz val="16"/>
      <color rgb="FF000000"/>
      <name val="Times New Roman"/>
      <family val="1"/>
    </font>
    <font>
      <sz val="16"/>
      <color rgb="FF000000"/>
      <name val="Times New Roman"/>
      <family val="1"/>
    </font>
    <font>
      <b/>
      <sz val="16.5"/>
      <color rgb="FF000000"/>
      <name val="Times New Roman"/>
      <family val="1"/>
    </font>
    <font>
      <sz val="16"/>
      <color theme="1"/>
      <name val="Times New Roman"/>
      <family val="1"/>
    </font>
    <font>
      <sz val="16.5"/>
      <color rgb="FF000000"/>
      <name val="Times New Roman"/>
      <family val="1"/>
    </font>
    <font>
      <b/>
      <sz val="12"/>
      <color rgb="FF002060"/>
      <name val="Arial CE"/>
      <family val="0"/>
    </font>
    <font>
      <b/>
      <sz val="20"/>
      <color rgb="FF000000"/>
      <name val="Times New Roman"/>
      <family val="1"/>
    </font>
    <font>
      <b/>
      <sz val="18"/>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gray0625">
        <fgColor indexed="22"/>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rgb="FF92D050"/>
        <bgColor indexed="64"/>
      </patternFill>
    </fill>
    <fill>
      <patternFill patternType="solid">
        <fgColor theme="8" tint="0.5999900102615356"/>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6" tint="0.5999900102615356"/>
        <bgColor indexed="64"/>
      </patternFill>
    </fill>
    <fill>
      <patternFill patternType="solid">
        <fgColor rgb="FF00B050"/>
        <bgColor indexed="64"/>
      </patternFill>
    </fill>
    <fill>
      <patternFill patternType="solid">
        <fgColor theme="6" tint="0.5999900102615356"/>
        <bgColor indexed="64"/>
      </patternFill>
    </fill>
    <fill>
      <patternFill patternType="solid">
        <fgColor rgb="FF00B0F0"/>
        <bgColor indexed="64"/>
      </patternFill>
    </fill>
  </fills>
  <borders count="35">
    <border>
      <left/>
      <right/>
      <top/>
      <bottom/>
      <diagonal/>
    </border>
    <border>
      <left>
        <color indexed="63"/>
      </left>
      <right>
        <color indexed="63"/>
      </right>
      <top style="thin"/>
      <bottom style="double"/>
    </border>
    <border>
      <left style="thin"/>
      <right>
        <color indexed="63"/>
      </right>
      <top>
        <color indexed="63"/>
      </top>
      <bottom>
        <color indexed="63"/>
      </bottom>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9"/>
      </left>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medium"/>
      <right style="thin"/>
      <top style="thin"/>
      <bottom style="thin"/>
    </border>
    <border>
      <left style="medium"/>
      <right style="thin"/>
      <top style="thin"/>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top style="medium"/>
      <bottom style="thin"/>
    </border>
    <border>
      <left style="medium"/>
      <right>
        <color indexed="63"/>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top style="thin"/>
      <bottom/>
    </border>
  </borders>
  <cellStyleXfs count="12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39" fillId="0" borderId="0">
      <alignment vertical="center"/>
      <protection/>
    </xf>
    <xf numFmtId="0" fontId="16" fillId="0" borderId="1">
      <alignment/>
      <protection locked="0"/>
    </xf>
    <xf numFmtId="0" fontId="2" fillId="0" borderId="0">
      <alignment/>
      <protection/>
    </xf>
    <xf numFmtId="0" fontId="2" fillId="0" borderId="0">
      <alignment/>
      <protection/>
    </xf>
    <xf numFmtId="0" fontId="15"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7" fillId="0" borderId="0">
      <alignment/>
      <protection locked="0"/>
    </xf>
    <xf numFmtId="0" fontId="17" fillId="0" borderId="0">
      <alignment/>
      <protection locked="0"/>
    </xf>
    <xf numFmtId="0" fontId="16" fillId="0" borderId="1">
      <alignment/>
      <protection locked="0"/>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38" fontId="18" fillId="0" borderId="0" applyFont="0" applyFill="0" applyBorder="0" applyAlignment="0" applyProtection="0"/>
    <xf numFmtId="40"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4" fontId="8" fillId="0" borderId="0" applyFont="0" applyFill="0" applyBorder="0" applyAlignment="0" applyProtection="0"/>
    <xf numFmtId="181" fontId="3" fillId="0" borderId="0" applyFont="0" applyFill="0" applyBorder="0" applyAlignment="0" applyProtection="0"/>
    <xf numFmtId="0" fontId="9" fillId="16" borderId="2" applyNumberFormat="0" applyFont="0" applyBorder="0" applyAlignment="0" applyProtection="0"/>
    <xf numFmtId="38" fontId="6" fillId="17" borderId="0" applyNumberFormat="0" applyBorder="0" applyAlignment="0" applyProtection="0"/>
    <xf numFmtId="10" fontId="6" fillId="18" borderId="3" applyNumberFormat="0" applyBorder="0" applyAlignment="0" applyProtection="0"/>
    <xf numFmtId="190" fontId="0" fillId="0" borderId="0">
      <alignment/>
      <protection/>
    </xf>
    <xf numFmtId="0" fontId="18" fillId="0" borderId="0">
      <alignment/>
      <protection/>
    </xf>
    <xf numFmtId="0" fontId="8" fillId="0" borderId="0">
      <alignment/>
      <protection/>
    </xf>
    <xf numFmtId="0" fontId="6" fillId="0" borderId="0">
      <alignment/>
      <protection/>
    </xf>
    <xf numFmtId="10" fontId="3" fillId="0" borderId="0" applyFont="0" applyFill="0" applyBorder="0" applyAlignment="0" applyProtection="0"/>
    <xf numFmtId="0" fontId="14" fillId="0" borderId="0" applyFill="0" applyBorder="0">
      <alignment horizontal="center" vertical="center"/>
      <protection/>
    </xf>
    <xf numFmtId="0" fontId="18" fillId="0" borderId="0">
      <alignment/>
      <protection/>
    </xf>
    <xf numFmtId="2" fontId="4" fillId="0" borderId="3" applyFont="0">
      <alignment vertical="top" wrapText="1"/>
      <protection/>
    </xf>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9" fillId="23" borderId="2" applyNumberFormat="0" applyFont="0" applyBorder="0" applyAlignment="0" applyProtection="0"/>
    <xf numFmtId="0" fontId="23" fillId="7" borderId="4" applyNumberFormat="0" applyAlignment="0" applyProtection="0"/>
    <xf numFmtId="0" fontId="24" fillId="17" borderId="5" applyNumberFormat="0" applyAlignment="0" applyProtection="0"/>
    <xf numFmtId="0" fontId="25" fillId="17" borderId="4" applyNumberFormat="0" applyAlignment="0" applyProtection="0"/>
    <xf numFmtId="0" fontId="5" fillId="0" borderId="0" applyNumberFormat="0" applyFill="0" applyBorder="0" applyAlignment="0" applyProtection="0"/>
    <xf numFmtId="0" fontId="9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24" borderId="10" applyNumberFormat="0" applyAlignment="0" applyProtection="0"/>
    <xf numFmtId="0" fontId="32" fillId="0" borderId="0" applyNumberFormat="0" applyFill="0" applyBorder="0" applyAlignment="0" applyProtection="0"/>
    <xf numFmtId="0" fontId="33" fillId="25"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0" fillId="0" borderId="0">
      <alignment/>
      <protection/>
    </xf>
    <xf numFmtId="0" fontId="93" fillId="0" borderId="0">
      <alignment/>
      <protection/>
    </xf>
    <xf numFmtId="0" fontId="93" fillId="0" borderId="0">
      <alignment/>
      <protection/>
    </xf>
    <xf numFmtId="0" fontId="0" fillId="0" borderId="0">
      <alignment/>
      <protection/>
    </xf>
    <xf numFmtId="0" fontId="93" fillId="0" borderId="0">
      <alignment/>
      <protection/>
    </xf>
    <xf numFmtId="0" fontId="2" fillId="0" borderId="0">
      <alignment/>
      <protection/>
    </xf>
    <xf numFmtId="0" fontId="0" fillId="0" borderId="0">
      <alignment/>
      <protection/>
    </xf>
    <xf numFmtId="0" fontId="6"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6" fillId="0" borderId="0">
      <alignment horizontal="left"/>
      <protection/>
    </xf>
    <xf numFmtId="0" fontId="26" fillId="0" borderId="0">
      <alignment/>
      <protection/>
    </xf>
    <xf numFmtId="0" fontId="7"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26" fillId="18" borderId="11" applyNumberFormat="0" applyFont="0" applyAlignment="0" applyProtection="0"/>
    <xf numFmtId="9" fontId="0" fillId="0" borderId="0" applyFont="0" applyFill="0" applyBorder="0" applyAlignment="0" applyProtection="0"/>
    <xf numFmtId="0" fontId="36" fillId="0" borderId="12" applyNumberFormat="0" applyFill="0" applyAlignment="0" applyProtection="0"/>
    <xf numFmtId="0" fontId="2" fillId="0" borderId="0">
      <alignment/>
      <protection/>
    </xf>
    <xf numFmtId="0" fontId="37" fillId="0" borderId="0" applyNumberForma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16" fillId="0" borderId="0">
      <alignment/>
      <protection locked="0"/>
    </xf>
    <xf numFmtId="0" fontId="42" fillId="4" borderId="0" applyNumberFormat="0" applyBorder="0" applyAlignment="0" applyProtection="0"/>
    <xf numFmtId="0" fontId="43" fillId="0" borderId="0">
      <alignment/>
      <protection/>
    </xf>
  </cellStyleXfs>
  <cellXfs count="471">
    <xf numFmtId="0" fontId="0" fillId="0" borderId="0" xfId="0" applyAlignment="1">
      <alignment/>
    </xf>
    <xf numFmtId="0" fontId="0" fillId="17" borderId="0" xfId="102" applyFill="1">
      <alignment/>
      <protection/>
    </xf>
    <xf numFmtId="0" fontId="0" fillId="0" borderId="0" xfId="102">
      <alignment/>
      <protection/>
    </xf>
    <xf numFmtId="0" fontId="10" fillId="17" borderId="0" xfId="102" applyFont="1" applyFill="1">
      <alignment/>
      <protection/>
    </xf>
    <xf numFmtId="0" fontId="10" fillId="0" borderId="0" xfId="102" applyFont="1">
      <alignment/>
      <protection/>
    </xf>
    <xf numFmtId="0" fontId="12" fillId="17" borderId="0" xfId="102" applyFont="1" applyFill="1" applyBorder="1">
      <alignment/>
      <protection/>
    </xf>
    <xf numFmtId="0" fontId="12" fillId="0" borderId="0" xfId="102" applyFont="1" applyBorder="1">
      <alignment/>
      <protection/>
    </xf>
    <xf numFmtId="0" fontId="10" fillId="0" borderId="0" xfId="0" applyFont="1" applyAlignment="1">
      <alignment/>
    </xf>
    <xf numFmtId="0" fontId="6" fillId="0" borderId="0" xfId="0" applyFont="1" applyAlignment="1">
      <alignment/>
    </xf>
    <xf numFmtId="0" fontId="10" fillId="0" borderId="0" xfId="104" applyFont="1">
      <alignment/>
      <protection/>
    </xf>
    <xf numFmtId="0" fontId="12" fillId="17" borderId="0" xfId="102" applyFont="1" applyFill="1" applyAlignment="1">
      <alignment horizontal="left"/>
      <protection/>
    </xf>
    <xf numFmtId="0" fontId="12" fillId="0" borderId="0" xfId="102" applyFont="1" applyAlignment="1">
      <alignment horizontal="left"/>
      <protection/>
    </xf>
    <xf numFmtId="0" fontId="13" fillId="17" borderId="0" xfId="102" applyFont="1" applyFill="1" applyBorder="1" applyAlignment="1">
      <alignment horizontal="left"/>
      <protection/>
    </xf>
    <xf numFmtId="0" fontId="13" fillId="0" borderId="0" xfId="102" applyFont="1" applyFill="1" applyBorder="1" applyAlignment="1">
      <alignment horizontal="left"/>
      <protection/>
    </xf>
    <xf numFmtId="0" fontId="12" fillId="17" borderId="0" xfId="102" applyFont="1" applyFill="1" applyBorder="1" applyAlignment="1">
      <alignment horizontal="left"/>
      <protection/>
    </xf>
    <xf numFmtId="0" fontId="12" fillId="0" borderId="0" xfId="102" applyFont="1" applyBorder="1" applyAlignment="1">
      <alignment horizontal="left"/>
      <protection/>
    </xf>
    <xf numFmtId="0" fontId="10" fillId="17" borderId="0" xfId="0" applyFont="1" applyFill="1" applyAlignment="1">
      <alignment/>
    </xf>
    <xf numFmtId="0" fontId="20" fillId="0" borderId="0" xfId="0" applyFont="1" applyAlignment="1">
      <alignment/>
    </xf>
    <xf numFmtId="0" fontId="0" fillId="17" borderId="0" xfId="0" applyFill="1" applyAlignment="1">
      <alignment/>
    </xf>
    <xf numFmtId="0" fontId="5" fillId="23" borderId="0" xfId="74" applyFill="1" applyBorder="1" applyAlignment="1" applyProtection="1">
      <alignment vertical="top"/>
      <protection/>
    </xf>
    <xf numFmtId="0" fontId="5" fillId="23" borderId="0" xfId="74" applyFill="1" applyBorder="1" applyAlignment="1" applyProtection="1">
      <alignment/>
      <protection/>
    </xf>
    <xf numFmtId="0" fontId="26" fillId="23" borderId="13" xfId="74" applyFont="1" applyFill="1" applyBorder="1" applyAlignment="1" applyProtection="1">
      <alignment vertical="top"/>
      <protection/>
    </xf>
    <xf numFmtId="0" fontId="26" fillId="23" borderId="13" xfId="74" applyFont="1" applyFill="1" applyBorder="1" applyAlignment="1" applyProtection="1">
      <alignment/>
      <protection/>
    </xf>
    <xf numFmtId="0" fontId="0" fillId="0" borderId="0" xfId="0" applyFont="1" applyAlignment="1">
      <alignment/>
    </xf>
    <xf numFmtId="0" fontId="10" fillId="24" borderId="0" xfId="0" applyFont="1" applyFill="1" applyAlignment="1">
      <alignment/>
    </xf>
    <xf numFmtId="0" fontId="10" fillId="24" borderId="0" xfId="104" applyFont="1" applyFill="1">
      <alignment/>
      <protection/>
    </xf>
    <xf numFmtId="0" fontId="41" fillId="23" borderId="13" xfId="102" applyFont="1" applyFill="1" applyBorder="1" applyAlignment="1">
      <alignment horizontal="left" vertical="top"/>
      <protection/>
    </xf>
    <xf numFmtId="0" fontId="41" fillId="23" borderId="0" xfId="102" applyFont="1" applyFill="1" applyBorder="1" applyAlignment="1">
      <alignment horizontal="left" vertical="top"/>
      <protection/>
    </xf>
    <xf numFmtId="0" fontId="26" fillId="23" borderId="13" xfId="74" applyFont="1" applyFill="1" applyBorder="1" applyAlignment="1" applyProtection="1">
      <alignment/>
      <protection/>
    </xf>
    <xf numFmtId="0" fontId="1" fillId="0" borderId="0" xfId="102" applyFont="1" applyAlignment="1">
      <alignment horizontal="left"/>
      <protection/>
    </xf>
    <xf numFmtId="0" fontId="10" fillId="0" borderId="0" xfId="0" applyFont="1" applyAlignment="1">
      <alignment/>
    </xf>
    <xf numFmtId="0" fontId="6" fillId="0" borderId="0" xfId="0" applyFont="1" applyAlignment="1">
      <alignment/>
    </xf>
    <xf numFmtId="0" fontId="26" fillId="23" borderId="13" xfId="74" applyFont="1" applyFill="1" applyBorder="1" applyAlignment="1" applyProtection="1">
      <alignment horizontal="left" vertical="center"/>
      <protection/>
    </xf>
    <xf numFmtId="0" fontId="26" fillId="23" borderId="0" xfId="74" applyFont="1" applyFill="1" applyBorder="1" applyAlignment="1" applyProtection="1">
      <alignment horizontal="left" vertical="center"/>
      <protection/>
    </xf>
    <xf numFmtId="0" fontId="40" fillId="23" borderId="13" xfId="102" applyFont="1" applyFill="1" applyBorder="1" applyAlignment="1">
      <alignment horizontal="center" vertical="top"/>
      <protection/>
    </xf>
    <xf numFmtId="0" fontId="40" fillId="23" borderId="0" xfId="102" applyFont="1" applyFill="1" applyBorder="1" applyAlignment="1">
      <alignment horizontal="center" vertical="top"/>
      <protection/>
    </xf>
    <xf numFmtId="0" fontId="11" fillId="23" borderId="13" xfId="102" applyFont="1" applyFill="1" applyBorder="1" applyAlignment="1">
      <alignment horizontal="right" vertical="top"/>
      <protection/>
    </xf>
    <xf numFmtId="0" fontId="11" fillId="23" borderId="0" xfId="102" applyFont="1" applyFill="1" applyBorder="1" applyAlignment="1">
      <alignment horizontal="right" vertical="top"/>
      <protection/>
    </xf>
    <xf numFmtId="0" fontId="45" fillId="23" borderId="13" xfId="102" applyFont="1" applyFill="1" applyBorder="1" applyAlignment="1">
      <alignment horizontal="left" vertical="top"/>
      <protection/>
    </xf>
    <xf numFmtId="0" fontId="46" fillId="23" borderId="13" xfId="74" applyFont="1" applyFill="1" applyBorder="1" applyAlignment="1" applyProtection="1">
      <alignment horizontal="left" vertical="center"/>
      <protection/>
    </xf>
    <xf numFmtId="0" fontId="46" fillId="23" borderId="0" xfId="74" applyFont="1" applyFill="1" applyBorder="1" applyAlignment="1" applyProtection="1">
      <alignment horizontal="left" vertical="center"/>
      <protection/>
    </xf>
    <xf numFmtId="0" fontId="5" fillId="23" borderId="13" xfId="74" applyFill="1" applyBorder="1" applyAlignment="1" applyProtection="1">
      <alignment horizontal="left" vertical="center"/>
      <protection/>
    </xf>
    <xf numFmtId="0" fontId="5" fillId="23" borderId="0" xfId="74" applyFill="1" applyBorder="1" applyAlignment="1" applyProtection="1">
      <alignment horizontal="left" vertical="center"/>
      <protection/>
    </xf>
    <xf numFmtId="0" fontId="47" fillId="0" borderId="3" xfId="0" applyFont="1" applyFill="1" applyBorder="1" applyAlignment="1">
      <alignment horizontal="center" vertical="center" wrapText="1"/>
    </xf>
    <xf numFmtId="0" fontId="49" fillId="0" borderId="3" xfId="0" applyFont="1" applyFill="1" applyBorder="1" applyAlignment="1">
      <alignment horizontal="left" vertical="center" wrapText="1"/>
    </xf>
    <xf numFmtId="0" fontId="50" fillId="0" borderId="3" xfId="0" applyFont="1" applyFill="1" applyBorder="1" applyAlignment="1">
      <alignment horizontal="center" vertical="center" wrapText="1"/>
    </xf>
    <xf numFmtId="209" fontId="50" fillId="0" borderId="3" xfId="0" applyNumberFormat="1" applyFont="1" applyFill="1" applyBorder="1" applyAlignment="1">
      <alignment horizontal="center" vertical="center" wrapText="1"/>
    </xf>
    <xf numFmtId="182" fontId="50" fillId="0" borderId="3" xfId="0" applyNumberFormat="1" applyFont="1" applyFill="1" applyBorder="1" applyAlignment="1">
      <alignment horizontal="center" vertical="center" wrapText="1"/>
    </xf>
    <xf numFmtId="0" fontId="49" fillId="0" borderId="3" xfId="0" applyFont="1" applyFill="1" applyBorder="1" applyAlignment="1">
      <alignment horizontal="left" vertical="center" wrapText="1"/>
    </xf>
    <xf numFmtId="49" fontId="47" fillId="0" borderId="3" xfId="0" applyNumberFormat="1" applyFont="1" applyFill="1" applyBorder="1" applyAlignment="1">
      <alignment horizontal="center" vertical="center"/>
    </xf>
    <xf numFmtId="0" fontId="49" fillId="0" borderId="3" xfId="0" applyFont="1" applyFill="1" applyBorder="1" applyAlignment="1">
      <alignment vertical="center" wrapText="1"/>
    </xf>
    <xf numFmtId="49" fontId="47" fillId="0" borderId="3" xfId="0" applyNumberFormat="1" applyFont="1" applyFill="1" applyBorder="1" applyAlignment="1">
      <alignment horizontal="center" vertical="center" wrapText="1"/>
    </xf>
    <xf numFmtId="0" fontId="49" fillId="0" borderId="3" xfId="0" applyFont="1" applyFill="1" applyBorder="1" applyAlignment="1">
      <alignment vertical="top" wrapText="1"/>
    </xf>
    <xf numFmtId="0" fontId="48" fillId="0" borderId="3" xfId="0" applyFont="1" applyFill="1" applyBorder="1" applyAlignment="1">
      <alignment horizontal="center" vertical="center" wrapText="1"/>
    </xf>
    <xf numFmtId="211" fontId="50" fillId="0" borderId="3" xfId="0" applyNumberFormat="1" applyFont="1" applyFill="1" applyBorder="1" applyAlignment="1">
      <alignment horizontal="center" vertical="center" wrapText="1"/>
    </xf>
    <xf numFmtId="0" fontId="94" fillId="0" borderId="3" xfId="0" applyFont="1" applyFill="1" applyBorder="1" applyAlignment="1">
      <alignment horizontal="center" vertical="top" wrapText="1"/>
    </xf>
    <xf numFmtId="0" fontId="94" fillId="0" borderId="3" xfId="0" applyFont="1" applyFill="1" applyBorder="1" applyAlignment="1">
      <alignment horizontal="center" vertical="center" wrapText="1"/>
    </xf>
    <xf numFmtId="49" fontId="50" fillId="0" borderId="3" xfId="0" applyNumberFormat="1" applyFont="1" applyFill="1" applyBorder="1" applyAlignment="1">
      <alignment horizontal="center" vertical="center" wrapText="1"/>
    </xf>
    <xf numFmtId="211" fontId="50" fillId="23" borderId="3" xfId="0" applyNumberFormat="1" applyFont="1" applyFill="1" applyBorder="1" applyAlignment="1">
      <alignment horizontal="center" vertical="center" wrapText="1"/>
    </xf>
    <xf numFmtId="0" fontId="49" fillId="0" borderId="0" xfId="0" applyFont="1" applyAlignment="1">
      <alignment vertical="center" wrapText="1"/>
    </xf>
    <xf numFmtId="0" fontId="50" fillId="0" borderId="3" xfId="0" applyNumberFormat="1" applyFont="1" applyFill="1" applyBorder="1" applyAlignment="1">
      <alignment horizontal="center" vertical="center" wrapText="1"/>
    </xf>
    <xf numFmtId="0" fontId="49" fillId="0" borderId="3" xfId="0" applyNumberFormat="1" applyFont="1" applyFill="1" applyBorder="1" applyAlignment="1">
      <alignment vertical="center" wrapText="1"/>
    </xf>
    <xf numFmtId="0" fontId="50" fillId="0" borderId="14" xfId="0" applyNumberFormat="1" applyFont="1" applyFill="1" applyBorder="1" applyAlignment="1">
      <alignment horizontal="center" vertical="center" wrapText="1"/>
    </xf>
    <xf numFmtId="0" fontId="49" fillId="0" borderId="14" xfId="0" applyNumberFormat="1" applyFont="1" applyFill="1" applyBorder="1" applyAlignment="1">
      <alignment vertical="center" wrapText="1"/>
    </xf>
    <xf numFmtId="49" fontId="47" fillId="0" borderId="15" xfId="0" applyNumberFormat="1" applyFont="1" applyFill="1" applyBorder="1" applyAlignment="1">
      <alignment horizontal="center" vertical="center"/>
    </xf>
    <xf numFmtId="0" fontId="47" fillId="0" borderId="15" xfId="0" applyFont="1" applyFill="1" applyBorder="1" applyAlignment="1">
      <alignment horizontal="center" vertical="center" wrapText="1"/>
    </xf>
    <xf numFmtId="211" fontId="50" fillId="0" borderId="15" xfId="0" applyNumberFormat="1" applyFont="1" applyFill="1" applyBorder="1" applyAlignment="1">
      <alignment horizontal="center" vertical="center" wrapText="1"/>
    </xf>
    <xf numFmtId="0" fontId="50" fillId="0" borderId="3" xfId="0" applyFont="1" applyFill="1" applyBorder="1" applyAlignment="1">
      <alignment horizontal="center" vertical="top" wrapText="1"/>
    </xf>
    <xf numFmtId="0" fontId="47" fillId="0" borderId="14" xfId="0" applyFont="1" applyFill="1" applyBorder="1" applyAlignment="1">
      <alignment horizontal="center" vertical="center" wrapText="1"/>
    </xf>
    <xf numFmtId="0" fontId="47" fillId="0" borderId="16" xfId="0" applyFont="1" applyFill="1" applyBorder="1" applyAlignment="1">
      <alignment horizontal="center" vertical="center" wrapText="1"/>
    </xf>
    <xf numFmtId="211" fontId="47" fillId="0" borderId="3" xfId="0" applyNumberFormat="1" applyFont="1" applyFill="1" applyBorder="1" applyAlignment="1">
      <alignment horizontal="center" vertical="center" wrapText="1"/>
    </xf>
    <xf numFmtId="0" fontId="49" fillId="0" borderId="3" xfId="0" applyNumberFormat="1" applyFont="1" applyFill="1" applyBorder="1" applyAlignment="1">
      <alignment horizontal="left" vertical="center" wrapText="1"/>
    </xf>
    <xf numFmtId="0" fontId="49" fillId="0" borderId="3" xfId="0" applyNumberFormat="1" applyFont="1" applyBorder="1" applyAlignment="1">
      <alignment horizontal="justify" vertical="center" wrapText="1"/>
    </xf>
    <xf numFmtId="1" fontId="47" fillId="0" borderId="3" xfId="0" applyNumberFormat="1" applyFont="1" applyFill="1" applyBorder="1" applyAlignment="1">
      <alignment horizontal="center" vertical="center" wrapText="1"/>
    </xf>
    <xf numFmtId="0" fontId="47" fillId="0" borderId="14" xfId="0" applyFont="1" applyFill="1" applyBorder="1" applyAlignment="1">
      <alignment horizontal="center" vertical="center"/>
    </xf>
    <xf numFmtId="0" fontId="49" fillId="0" borderId="15"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7" fillId="0" borderId="3" xfId="0" applyFont="1" applyFill="1" applyBorder="1" applyAlignment="1">
      <alignment horizontal="center" vertical="center"/>
    </xf>
    <xf numFmtId="0" fontId="50" fillId="0" borderId="3" xfId="0" applyFont="1" applyBorder="1" applyAlignment="1">
      <alignment horizontal="center" vertical="center"/>
    </xf>
    <xf numFmtId="0" fontId="49" fillId="0" borderId="3" xfId="0" applyFont="1" applyBorder="1" applyAlignment="1">
      <alignment horizontal="left" vertical="top" wrapText="1"/>
    </xf>
    <xf numFmtId="0" fontId="50" fillId="0" borderId="3" xfId="0" applyFont="1" applyBorder="1" applyAlignment="1">
      <alignment horizontal="center" vertical="center" wrapText="1"/>
    </xf>
    <xf numFmtId="0" fontId="49" fillId="0" borderId="1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3" xfId="0" applyFont="1" applyBorder="1" applyAlignment="1">
      <alignment horizontal="left" vertical="center" wrapText="1" indent="1"/>
    </xf>
    <xf numFmtId="2" fontId="56" fillId="0" borderId="3" xfId="0" applyNumberFormat="1" applyFont="1" applyFill="1" applyBorder="1" applyAlignment="1">
      <alignment horizontal="justify" vertical="center" wrapText="1"/>
    </xf>
    <xf numFmtId="0" fontId="57" fillId="23" borderId="13" xfId="102" applyFont="1" applyFill="1" applyBorder="1" applyAlignment="1">
      <alignment horizontal="left" vertical="top"/>
      <protection/>
    </xf>
    <xf numFmtId="0" fontId="49" fillId="0" borderId="3" xfId="0" applyFont="1" applyBorder="1" applyAlignment="1">
      <alignment horizontal="left" vertical="center" wrapText="1"/>
    </xf>
    <xf numFmtId="0" fontId="50" fillId="0" borderId="0" xfId="0" applyFont="1" applyBorder="1" applyAlignment="1">
      <alignment horizontal="center" vertical="center"/>
    </xf>
    <xf numFmtId="0" fontId="49" fillId="0" borderId="0" xfId="0" applyFont="1" applyBorder="1" applyAlignment="1">
      <alignment horizontal="justify" vertical="top" wrapText="1"/>
    </xf>
    <xf numFmtId="0" fontId="47" fillId="0" borderId="0" xfId="0" applyFont="1" applyFill="1" applyBorder="1" applyAlignment="1">
      <alignment horizontal="center" vertical="center" wrapText="1"/>
    </xf>
    <xf numFmtId="211" fontId="47" fillId="0" borderId="0" xfId="0" applyNumberFormat="1" applyFont="1" applyFill="1" applyBorder="1" applyAlignment="1">
      <alignment horizontal="center" vertical="center" wrapText="1"/>
    </xf>
    <xf numFmtId="1" fontId="47" fillId="0" borderId="0" xfId="0" applyNumberFormat="1" applyFont="1" applyFill="1" applyBorder="1" applyAlignment="1">
      <alignment horizontal="center" vertical="center" wrapText="1"/>
    </xf>
    <xf numFmtId="0" fontId="59" fillId="26" borderId="3" xfId="0" applyFont="1" applyFill="1" applyBorder="1" applyAlignment="1">
      <alignment horizontal="center" vertical="center" wrapText="1"/>
    </xf>
    <xf numFmtId="0" fontId="49" fillId="0" borderId="3" xfId="53" applyFont="1" applyFill="1" applyBorder="1" applyAlignment="1">
      <alignment horizontal="left" vertical="top" wrapText="1"/>
    </xf>
    <xf numFmtId="182" fontId="50" fillId="0" borderId="3" xfId="0" applyNumberFormat="1" applyFont="1" applyFill="1" applyBorder="1" applyAlignment="1">
      <alignment horizontal="center" vertical="center"/>
    </xf>
    <xf numFmtId="0" fontId="49" fillId="0" borderId="3" xfId="53" applyFont="1" applyFill="1" applyBorder="1" applyAlignment="1">
      <alignment horizontal="left" vertical="center" wrapText="1"/>
    </xf>
    <xf numFmtId="0" fontId="47" fillId="0" borderId="3" xfId="58" applyFont="1" applyFill="1" applyBorder="1" applyAlignment="1">
      <alignment horizontal="center" vertical="center"/>
      <protection/>
    </xf>
    <xf numFmtId="0" fontId="49" fillId="0" borderId="3" xfId="106" applyFont="1" applyFill="1" applyBorder="1" applyAlignment="1">
      <alignment horizontal="left" vertical="center" wrapText="1" readingOrder="1"/>
      <protection/>
    </xf>
    <xf numFmtId="209" fontId="47" fillId="0" borderId="3" xfId="0" applyNumberFormat="1" applyFont="1" applyFill="1" applyBorder="1" applyAlignment="1">
      <alignment horizontal="center" vertical="center" wrapText="1"/>
    </xf>
    <xf numFmtId="182" fontId="47" fillId="0" borderId="3" xfId="0" applyNumberFormat="1" applyFont="1" applyFill="1" applyBorder="1" applyAlignment="1">
      <alignment horizontal="center" vertical="center" wrapText="1"/>
    </xf>
    <xf numFmtId="0" fontId="51" fillId="0" borderId="3" xfId="58" applyFont="1" applyFill="1" applyBorder="1" applyAlignment="1">
      <alignment horizontal="center" vertical="center" wrapText="1"/>
      <protection/>
    </xf>
    <xf numFmtId="0" fontId="63" fillId="0" borderId="3" xfId="53" applyFont="1" applyFill="1" applyBorder="1" applyAlignment="1">
      <alignment horizontal="left" vertical="top" wrapText="1" readingOrder="1"/>
    </xf>
    <xf numFmtId="209" fontId="50" fillId="0" borderId="3" xfId="0" applyNumberFormat="1" applyFont="1" applyFill="1" applyBorder="1" applyAlignment="1">
      <alignment horizontal="center" vertical="center"/>
    </xf>
    <xf numFmtId="0" fontId="63" fillId="0" borderId="3" xfId="53" applyFont="1" applyFill="1" applyBorder="1" applyAlignment="1">
      <alignment horizontal="left" vertical="center" wrapText="1" readingOrder="1"/>
    </xf>
    <xf numFmtId="0" fontId="63" fillId="0" borderId="3" xfId="53" applyFont="1" applyFill="1" applyBorder="1" applyAlignment="1">
      <alignment horizontal="left" vertical="center" wrapText="1"/>
    </xf>
    <xf numFmtId="0" fontId="49" fillId="0" borderId="3" xfId="53" applyFont="1" applyFill="1" applyBorder="1" applyAlignment="1">
      <alignment horizontal="left" vertical="top" wrapText="1"/>
    </xf>
    <xf numFmtId="0" fontId="47" fillId="26" borderId="19"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48" fillId="26" borderId="3" xfId="0" applyFont="1" applyFill="1" applyBorder="1" applyAlignment="1">
      <alignment horizontal="center" vertical="center" wrapText="1"/>
    </xf>
    <xf numFmtId="0" fontId="47" fillId="26" borderId="3" xfId="0" applyFont="1" applyFill="1" applyBorder="1" applyAlignment="1">
      <alignment horizontal="center" vertical="center" wrapText="1"/>
    </xf>
    <xf numFmtId="0" fontId="47" fillId="0" borderId="3" xfId="0" applyFont="1" applyFill="1" applyBorder="1" applyAlignment="1" applyProtection="1">
      <alignment horizontal="center" vertical="top"/>
      <protection/>
    </xf>
    <xf numFmtId="0" fontId="49" fillId="0" borderId="3" xfId="0" applyFont="1" applyFill="1" applyBorder="1" applyAlignment="1" applyProtection="1">
      <alignment horizontal="left" vertical="top" wrapText="1"/>
      <protection/>
    </xf>
    <xf numFmtId="211" fontId="47" fillId="0" borderId="3" xfId="0" applyNumberFormat="1" applyFont="1" applyFill="1" applyBorder="1" applyAlignment="1">
      <alignment horizontal="center" vertical="center"/>
    </xf>
    <xf numFmtId="182" fontId="47" fillId="0" borderId="3" xfId="0" applyNumberFormat="1" applyFont="1" applyFill="1" applyBorder="1" applyAlignment="1">
      <alignment horizontal="center" vertical="center"/>
    </xf>
    <xf numFmtId="0" fontId="47" fillId="0" borderId="3" xfId="0" applyFont="1" applyFill="1" applyBorder="1" applyAlignment="1">
      <alignment horizontal="center" vertical="top" wrapText="1"/>
    </xf>
    <xf numFmtId="0" fontId="49" fillId="0" borderId="3" xfId="0" applyFont="1" applyFill="1" applyBorder="1" applyAlignment="1">
      <alignment horizontal="left" vertical="top" wrapText="1"/>
    </xf>
    <xf numFmtId="0" fontId="47" fillId="0" borderId="3" xfId="0" applyFont="1" applyFill="1" applyBorder="1" applyAlignment="1" applyProtection="1">
      <alignment horizontal="center" vertical="center"/>
      <protection/>
    </xf>
    <xf numFmtId="0" fontId="48" fillId="27" borderId="3" xfId="0" applyFont="1" applyFill="1" applyBorder="1" applyAlignment="1">
      <alignment horizontal="center" vertical="center" wrapText="1"/>
    </xf>
    <xf numFmtId="0" fontId="0" fillId="27" borderId="0" xfId="0" applyFont="1" applyFill="1" applyAlignment="1">
      <alignment/>
    </xf>
    <xf numFmtId="49" fontId="47" fillId="0" borderId="3" xfId="0" applyNumberFormat="1" applyFont="1" applyFill="1" applyBorder="1" applyAlignment="1">
      <alignment horizontal="center" vertical="top" wrapText="1"/>
    </xf>
    <xf numFmtId="212" fontId="47" fillId="0" borderId="3" xfId="0" applyNumberFormat="1" applyFont="1" applyFill="1" applyBorder="1" applyAlignment="1">
      <alignment horizontal="center" vertical="center" wrapText="1"/>
    </xf>
    <xf numFmtId="0" fontId="47" fillId="0" borderId="3" xfId="0" applyFont="1" applyFill="1" applyBorder="1" applyAlignment="1">
      <alignment horizontal="center" vertical="top"/>
    </xf>
    <xf numFmtId="0" fontId="65" fillId="0" borderId="3" xfId="0" applyFont="1" applyBorder="1" applyAlignment="1">
      <alignment horizontal="left" vertical="center"/>
    </xf>
    <xf numFmtId="49" fontId="49" fillId="0" borderId="3" xfId="0" applyNumberFormat="1" applyFont="1" applyFill="1" applyBorder="1" applyAlignment="1">
      <alignment horizontal="left" vertical="center" wrapText="1"/>
    </xf>
    <xf numFmtId="2" fontId="49" fillId="0" borderId="3" xfId="0" applyNumberFormat="1" applyFont="1" applyFill="1" applyBorder="1" applyAlignment="1">
      <alignment horizontal="left" vertical="center" wrapText="1"/>
    </xf>
    <xf numFmtId="49" fontId="49" fillId="0" borderId="3" xfId="0" applyNumberFormat="1" applyFont="1" applyFill="1" applyBorder="1" applyAlignment="1">
      <alignment horizontal="left" vertical="top" wrapText="1"/>
    </xf>
    <xf numFmtId="2" fontId="49" fillId="0" borderId="3" xfId="0" applyNumberFormat="1" applyFont="1" applyFill="1" applyBorder="1" applyAlignment="1">
      <alignment horizontal="left" vertical="top" wrapText="1"/>
    </xf>
    <xf numFmtId="0" fontId="95" fillId="0" borderId="0" xfId="0" applyFont="1" applyAlignment="1">
      <alignment horizontal="left" vertical="center"/>
    </xf>
    <xf numFmtId="0" fontId="94" fillId="0" borderId="0" xfId="0" applyFont="1" applyAlignment="1">
      <alignment horizontal="center" vertical="center" wrapText="1"/>
    </xf>
    <xf numFmtId="0" fontId="49" fillId="0" borderId="16" xfId="0" applyFont="1" applyFill="1" applyBorder="1" applyAlignment="1">
      <alignment horizontal="left" vertical="top" wrapText="1"/>
    </xf>
    <xf numFmtId="0" fontId="50" fillId="28" borderId="3" xfId="0" applyFont="1" applyFill="1" applyBorder="1" applyAlignment="1">
      <alignment horizontal="center" wrapText="1"/>
    </xf>
    <xf numFmtId="0" fontId="50" fillId="28" borderId="3" xfId="0" applyFont="1" applyFill="1" applyBorder="1" applyAlignment="1">
      <alignment horizontal="center" vertical="center" wrapText="1"/>
    </xf>
    <xf numFmtId="0" fontId="58" fillId="0" borderId="16" xfId="0" applyFont="1" applyFill="1" applyBorder="1" applyAlignment="1">
      <alignment horizontal="left" vertical="top" wrapText="1"/>
    </xf>
    <xf numFmtId="0" fontId="49" fillId="0" borderId="16" xfId="0" applyFont="1" applyFill="1" applyBorder="1" applyAlignment="1">
      <alignment horizontal="left" vertical="center" wrapText="1"/>
    </xf>
    <xf numFmtId="1" fontId="47" fillId="0" borderId="3" xfId="100" applyNumberFormat="1" applyFont="1" applyFill="1" applyBorder="1" applyAlignment="1">
      <alignment horizontal="center" vertical="top"/>
      <protection/>
    </xf>
    <xf numFmtId="1" fontId="49" fillId="0" borderId="3" xfId="100" applyNumberFormat="1" applyFont="1" applyFill="1" applyBorder="1" applyAlignment="1">
      <alignment horizontal="left" vertical="top" wrapText="1"/>
      <protection/>
    </xf>
    <xf numFmtId="0" fontId="67" fillId="0" borderId="3" xfId="0" applyFont="1" applyFill="1" applyBorder="1" applyAlignment="1">
      <alignment horizontal="center" vertical="center" wrapText="1"/>
    </xf>
    <xf numFmtId="1" fontId="47" fillId="0" borderId="3" xfId="0" applyNumberFormat="1" applyFont="1" applyFill="1" applyBorder="1" applyAlignment="1">
      <alignment horizontal="center" vertical="top" wrapText="1"/>
    </xf>
    <xf numFmtId="1" fontId="49" fillId="0" borderId="3" xfId="0" applyNumberFormat="1" applyFont="1" applyFill="1" applyBorder="1" applyAlignment="1">
      <alignment horizontal="left" vertical="top" wrapText="1"/>
    </xf>
    <xf numFmtId="1" fontId="47" fillId="0" borderId="3" xfId="105" applyNumberFormat="1" applyFont="1" applyFill="1" applyBorder="1" applyAlignment="1">
      <alignment horizontal="center" vertical="top" wrapText="1"/>
      <protection/>
    </xf>
    <xf numFmtId="0" fontId="47" fillId="0" borderId="3" xfId="0" applyNumberFormat="1" applyFont="1" applyFill="1" applyBorder="1" applyAlignment="1">
      <alignment horizontal="center" vertical="top" wrapText="1"/>
    </xf>
    <xf numFmtId="0" fontId="49" fillId="0" borderId="3" xfId="0" applyNumberFormat="1" applyFont="1" applyFill="1" applyBorder="1" applyAlignment="1">
      <alignment horizontal="left" vertical="top" wrapText="1"/>
    </xf>
    <xf numFmtId="0" fontId="67" fillId="0" borderId="3" xfId="0" applyNumberFormat="1" applyFont="1" applyFill="1" applyBorder="1" applyAlignment="1">
      <alignment horizontal="center" vertical="center" wrapText="1"/>
    </xf>
    <xf numFmtId="1" fontId="49" fillId="0" borderId="3" xfId="105" applyNumberFormat="1" applyFont="1" applyFill="1" applyBorder="1" applyAlignment="1">
      <alignment horizontal="left" vertical="top" wrapText="1"/>
      <protection/>
    </xf>
    <xf numFmtId="1" fontId="49" fillId="0" borderId="3" xfId="0" applyNumberFormat="1" applyFont="1" applyFill="1" applyBorder="1" applyAlignment="1">
      <alignment horizontal="left" vertical="center" wrapText="1"/>
    </xf>
    <xf numFmtId="206" fontId="67" fillId="0" borderId="3" xfId="0" applyNumberFormat="1" applyFont="1" applyFill="1" applyBorder="1" applyAlignment="1">
      <alignment horizontal="center" vertical="center" wrapText="1"/>
    </xf>
    <xf numFmtId="206" fontId="47" fillId="0" borderId="3" xfId="0" applyNumberFormat="1" applyFont="1" applyFill="1" applyBorder="1" applyAlignment="1">
      <alignment horizontal="center" vertical="center" wrapText="1"/>
    </xf>
    <xf numFmtId="206" fontId="49" fillId="0" borderId="3" xfId="0" applyNumberFormat="1" applyFont="1" applyFill="1" applyBorder="1" applyAlignment="1">
      <alignment horizontal="left" vertical="top" wrapText="1"/>
    </xf>
    <xf numFmtId="1" fontId="49" fillId="0" borderId="3" xfId="0" applyNumberFormat="1" applyFont="1" applyFill="1" applyBorder="1" applyAlignment="1">
      <alignment horizontal="left" vertical="top" wrapText="1"/>
    </xf>
    <xf numFmtId="0" fontId="68" fillId="0" borderId="3" xfId="0" applyNumberFormat="1" applyFont="1" applyBorder="1" applyAlignment="1">
      <alignment horizontal="center" vertical="center"/>
    </xf>
    <xf numFmtId="0" fontId="63" fillId="0" borderId="3" xfId="0" applyNumberFormat="1" applyFont="1" applyBorder="1" applyAlignment="1">
      <alignment vertical="center" wrapText="1"/>
    </xf>
    <xf numFmtId="0" fontId="68" fillId="29" borderId="3" xfId="0" applyNumberFormat="1" applyFont="1" applyFill="1" applyBorder="1" applyAlignment="1">
      <alignment horizontal="center" vertical="center"/>
    </xf>
    <xf numFmtId="0" fontId="63" fillId="0" borderId="3" xfId="0" applyFont="1" applyBorder="1" applyAlignment="1">
      <alignment vertical="center"/>
    </xf>
    <xf numFmtId="0" fontId="63" fillId="0" borderId="3" xfId="0" applyFont="1" applyBorder="1" applyAlignment="1">
      <alignment horizontal="left" vertical="center" wrapText="1"/>
    </xf>
    <xf numFmtId="0" fontId="68" fillId="29" borderId="15" xfId="0" applyNumberFormat="1" applyFont="1" applyFill="1" applyBorder="1" applyAlignment="1">
      <alignment horizontal="center" vertical="center"/>
    </xf>
    <xf numFmtId="0" fontId="63" fillId="0" borderId="15" xfId="0" applyFont="1" applyBorder="1" applyAlignment="1">
      <alignment vertical="center"/>
    </xf>
    <xf numFmtId="49" fontId="68" fillId="0" borderId="15" xfId="0" applyNumberFormat="1" applyFont="1" applyFill="1" applyBorder="1" applyAlignment="1" applyProtection="1">
      <alignment horizontal="center" vertical="center" wrapText="1"/>
      <protection/>
    </xf>
    <xf numFmtId="0" fontId="63" fillId="0" borderId="3" xfId="0" applyFont="1" applyBorder="1" applyAlignment="1">
      <alignment vertical="center" wrapText="1"/>
    </xf>
    <xf numFmtId="49" fontId="68" fillId="0" borderId="3" xfId="0" applyNumberFormat="1" applyFont="1" applyBorder="1" applyAlignment="1">
      <alignment horizontal="center"/>
    </xf>
    <xf numFmtId="0" fontId="63" fillId="0" borderId="3" xfId="0" applyFont="1" applyBorder="1" applyAlignment="1">
      <alignment wrapText="1"/>
    </xf>
    <xf numFmtId="0" fontId="68" fillId="0" borderId="3" xfId="0" applyNumberFormat="1" applyFont="1" applyFill="1" applyBorder="1" applyAlignment="1">
      <alignment horizontal="center" vertical="center"/>
    </xf>
    <xf numFmtId="0" fontId="68" fillId="0" borderId="3" xfId="0" applyFont="1" applyBorder="1" applyAlignment="1">
      <alignment horizontal="center"/>
    </xf>
    <xf numFmtId="0" fontId="49" fillId="0" borderId="3" xfId="0" applyFont="1" applyBorder="1" applyAlignment="1">
      <alignment vertical="center" wrapText="1"/>
    </xf>
    <xf numFmtId="0" fontId="63" fillId="0" borderId="3" xfId="0" applyFont="1" applyBorder="1" applyAlignment="1">
      <alignment/>
    </xf>
    <xf numFmtId="49" fontId="68" fillId="0" borderId="3" xfId="0" applyNumberFormat="1" applyFont="1" applyFill="1" applyBorder="1" applyAlignment="1" applyProtection="1">
      <alignment horizontal="center" vertical="center" wrapText="1"/>
      <protection/>
    </xf>
    <xf numFmtId="0" fontId="68" fillId="0" borderId="3" xfId="0" applyFont="1" applyBorder="1" applyAlignment="1">
      <alignment horizontal="center" vertical="center"/>
    </xf>
    <xf numFmtId="0" fontId="63" fillId="0" borderId="3" xfId="0" applyFont="1" applyFill="1" applyBorder="1" applyAlignment="1">
      <alignment vertical="center" wrapText="1"/>
    </xf>
    <xf numFmtId="0" fontId="63" fillId="0" borderId="3" xfId="0" applyFont="1" applyFill="1" applyBorder="1" applyAlignment="1">
      <alignment vertical="center"/>
    </xf>
    <xf numFmtId="49" fontId="68" fillId="0" borderId="0" xfId="0" applyNumberFormat="1" applyFont="1" applyAlignment="1">
      <alignment horizontal="center"/>
    </xf>
    <xf numFmtId="0" fontId="63" fillId="0" borderId="0" xfId="0" applyFont="1" applyAlignment="1">
      <alignment/>
    </xf>
    <xf numFmtId="0" fontId="67" fillId="0" borderId="19" xfId="0" applyFont="1" applyFill="1" applyBorder="1" applyAlignment="1">
      <alignment horizontal="center" vertical="center" wrapText="1"/>
    </xf>
    <xf numFmtId="212" fontId="47" fillId="0" borderId="19" xfId="0" applyNumberFormat="1" applyFont="1" applyFill="1" applyBorder="1" applyAlignment="1">
      <alignment horizontal="center" vertical="center" wrapText="1"/>
    </xf>
    <xf numFmtId="182" fontId="47" fillId="0" borderId="19" xfId="0" applyNumberFormat="1" applyFont="1" applyFill="1" applyBorder="1" applyAlignment="1">
      <alignment horizontal="center" vertical="center"/>
    </xf>
    <xf numFmtId="49" fontId="68" fillId="0" borderId="20" xfId="0" applyNumberFormat="1" applyFont="1" applyFill="1" applyBorder="1" applyAlignment="1">
      <alignment horizontal="center" vertical="center"/>
    </xf>
    <xf numFmtId="49" fontId="63" fillId="0" borderId="3" xfId="0" applyNumberFormat="1" applyFont="1" applyBorder="1" applyAlignment="1">
      <alignment vertical="center"/>
    </xf>
    <xf numFmtId="0" fontId="68" fillId="0" borderId="20" xfId="0" applyFont="1" applyFill="1" applyBorder="1" applyAlignment="1">
      <alignment horizontal="center" vertical="center"/>
    </xf>
    <xf numFmtId="49" fontId="47" fillId="0" borderId="20" xfId="0" applyNumberFormat="1" applyFont="1" applyFill="1" applyBorder="1" applyAlignment="1">
      <alignment horizontal="center"/>
    </xf>
    <xf numFmtId="49" fontId="49" fillId="0" borderId="3" xfId="0" applyNumberFormat="1" applyFont="1" applyBorder="1" applyAlignment="1">
      <alignment vertical="center" wrapText="1"/>
    </xf>
    <xf numFmtId="211" fontId="47" fillId="0" borderId="3" xfId="0" applyNumberFormat="1" applyFont="1" applyFill="1" applyBorder="1" applyAlignment="1">
      <alignment horizontal="center" vertical="center"/>
    </xf>
    <xf numFmtId="49" fontId="47" fillId="0" borderId="20" xfId="0" applyNumberFormat="1" applyFont="1" applyFill="1" applyBorder="1" applyAlignment="1">
      <alignment horizontal="center" vertical="center"/>
    </xf>
    <xf numFmtId="49" fontId="49" fillId="0" borderId="3" xfId="0" applyNumberFormat="1" applyFont="1" applyBorder="1" applyAlignment="1">
      <alignment vertical="center"/>
    </xf>
    <xf numFmtId="0" fontId="47" fillId="0" borderId="20" xfId="0" applyFont="1" applyFill="1" applyBorder="1" applyAlignment="1">
      <alignment horizontal="center"/>
    </xf>
    <xf numFmtId="0" fontId="47" fillId="0" borderId="21" xfId="101" applyFont="1" applyFill="1" applyBorder="1" applyAlignment="1">
      <alignment horizontal="center" vertical="center"/>
      <protection/>
    </xf>
    <xf numFmtId="0" fontId="49" fillId="0" borderId="19" xfId="0" applyFont="1" applyFill="1" applyBorder="1" applyAlignment="1">
      <alignment vertical="center" wrapText="1"/>
    </xf>
    <xf numFmtId="0" fontId="49" fillId="0" borderId="3" xfId="0" applyFont="1" applyBorder="1" applyAlignment="1">
      <alignment/>
    </xf>
    <xf numFmtId="0" fontId="49" fillId="0" borderId="0" xfId="0" applyFont="1" applyBorder="1" applyAlignment="1">
      <alignment/>
    </xf>
    <xf numFmtId="0" fontId="96" fillId="0" borderId="3" xfId="0" applyFont="1" applyBorder="1" applyAlignment="1">
      <alignment horizontal="center" vertical="center"/>
    </xf>
    <xf numFmtId="0" fontId="95" fillId="0" borderId="3" xfId="0" applyFont="1" applyBorder="1" applyAlignment="1">
      <alignment wrapText="1"/>
    </xf>
    <xf numFmtId="212" fontId="50" fillId="0" borderId="3" xfId="0" applyNumberFormat="1" applyFont="1" applyFill="1" applyBorder="1" applyAlignment="1">
      <alignment horizontal="center" vertical="center"/>
    </xf>
    <xf numFmtId="0" fontId="96" fillId="0" borderId="3" xfId="0" applyFont="1" applyBorder="1" applyAlignment="1">
      <alignment horizontal="center"/>
    </xf>
    <xf numFmtId="0" fontId="95" fillId="0" borderId="3" xfId="0" applyFont="1" applyBorder="1" applyAlignment="1">
      <alignment/>
    </xf>
    <xf numFmtId="0" fontId="47" fillId="0" borderId="3" xfId="0" applyFont="1" applyBorder="1" applyAlignment="1">
      <alignment horizontal="center" vertical="center"/>
    </xf>
    <xf numFmtId="0" fontId="50" fillId="0" borderId="0" xfId="0" applyFont="1" applyAlignment="1">
      <alignment horizontal="center" vertical="center" wrapText="1"/>
    </xf>
    <xf numFmtId="0" fontId="50" fillId="30" borderId="3" xfId="0" applyFont="1" applyFill="1" applyBorder="1" applyAlignment="1">
      <alignment horizontal="center" vertical="center" wrapText="1"/>
    </xf>
    <xf numFmtId="0" fontId="68" fillId="28" borderId="22" xfId="97" applyFont="1" applyFill="1" applyBorder="1" applyAlignment="1">
      <alignment horizontal="center" vertical="top"/>
      <protection/>
    </xf>
    <xf numFmtId="0" fontId="71" fillId="28" borderId="3" xfId="115" applyFont="1" applyFill="1" applyBorder="1" applyAlignment="1" applyProtection="1">
      <alignment horizontal="left" vertical="center" wrapText="1" shrinkToFit="1"/>
      <protection/>
    </xf>
    <xf numFmtId="0" fontId="68" fillId="28" borderId="3" xfId="97" applyFont="1" applyFill="1" applyBorder="1" applyAlignment="1">
      <alignment horizontal="center" vertical="top"/>
      <protection/>
    </xf>
    <xf numFmtId="0" fontId="47" fillId="0" borderId="3" xfId="0" applyFont="1" applyFill="1" applyBorder="1" applyAlignment="1" applyProtection="1">
      <alignment horizontal="center" vertical="top" wrapText="1"/>
      <protection/>
    </xf>
    <xf numFmtId="0" fontId="47" fillId="0" borderId="3" xfId="0" applyFont="1" applyFill="1" applyBorder="1" applyAlignment="1" applyProtection="1">
      <alignment horizontal="center" vertical="center" wrapText="1"/>
      <protection/>
    </xf>
    <xf numFmtId="0" fontId="49" fillId="0" borderId="3" xfId="0" applyFont="1" applyFill="1" applyBorder="1" applyAlignment="1" applyProtection="1">
      <alignment horizontal="left" vertical="center" wrapText="1"/>
      <protection/>
    </xf>
    <xf numFmtId="0" fontId="47" fillId="0" borderId="3" xfId="101" applyFont="1" applyFill="1" applyBorder="1" applyAlignment="1">
      <alignment horizontal="center" vertical="top"/>
      <protection/>
    </xf>
    <xf numFmtId="0" fontId="49" fillId="0" borderId="3" xfId="108" applyFont="1" applyFill="1" applyBorder="1" applyAlignment="1" applyProtection="1">
      <alignment horizontal="left" vertical="top" wrapText="1"/>
      <protection/>
    </xf>
    <xf numFmtId="0" fontId="51" fillId="0" borderId="3" xfId="58" applyFont="1" applyFill="1" applyBorder="1" applyAlignment="1">
      <alignment horizontal="center" vertical="center" wrapText="1"/>
      <protection/>
    </xf>
    <xf numFmtId="0" fontId="50" fillId="0" borderId="3" xfId="0" applyFont="1" applyFill="1" applyBorder="1" applyAlignment="1">
      <alignment horizontal="center" vertical="center"/>
    </xf>
    <xf numFmtId="16" fontId="47" fillId="0" borderId="3" xfId="0" applyNumberFormat="1" applyFont="1" applyFill="1" applyBorder="1" applyAlignment="1">
      <alignment horizontal="center" vertical="top" wrapText="1"/>
    </xf>
    <xf numFmtId="0" fontId="50" fillId="0" borderId="3" xfId="0" applyFont="1" applyFill="1" applyBorder="1" applyAlignment="1">
      <alignment horizontal="center" vertical="center"/>
    </xf>
    <xf numFmtId="0" fontId="47" fillId="0" borderId="3" xfId="0" applyFont="1" applyFill="1" applyBorder="1" applyAlignment="1">
      <alignment horizontal="center" vertical="center" wrapText="1"/>
    </xf>
    <xf numFmtId="0" fontId="49" fillId="28" borderId="3" xfId="0" applyFont="1" applyFill="1" applyBorder="1" applyAlignment="1">
      <alignment horizontal="left" vertical="top" wrapText="1"/>
    </xf>
    <xf numFmtId="0" fontId="47" fillId="28" borderId="3" xfId="0" applyFont="1" applyFill="1" applyBorder="1" applyAlignment="1">
      <alignment horizontal="center" vertical="center" wrapText="1"/>
    </xf>
    <xf numFmtId="212" fontId="47" fillId="28" borderId="3" xfId="0" applyNumberFormat="1" applyFont="1" applyFill="1" applyBorder="1" applyAlignment="1">
      <alignment horizontal="center" vertical="center" wrapText="1"/>
    </xf>
    <xf numFmtId="182" fontId="47" fillId="28" borderId="3" xfId="0" applyNumberFormat="1" applyFont="1" applyFill="1" applyBorder="1" applyAlignment="1">
      <alignment horizontal="center" vertical="center" wrapText="1"/>
    </xf>
    <xf numFmtId="0" fontId="49" fillId="28" borderId="15" xfId="99" applyFont="1" applyFill="1" applyBorder="1" applyAlignment="1">
      <alignment horizontal="left" vertical="top" wrapText="1"/>
      <protection/>
    </xf>
    <xf numFmtId="0" fontId="49" fillId="0" borderId="3" xfId="0" applyFont="1" applyFill="1" applyBorder="1" applyAlignment="1">
      <alignment horizontal="left" vertical="top" wrapText="1"/>
    </xf>
    <xf numFmtId="0" fontId="49" fillId="0" borderId="3" xfId="0" applyFont="1" applyFill="1" applyBorder="1" applyAlignment="1" applyProtection="1">
      <alignment horizontal="left" vertical="top" wrapText="1"/>
      <protection/>
    </xf>
    <xf numFmtId="1" fontId="49" fillId="0" borderId="3" xfId="100" applyNumberFormat="1" applyFont="1" applyFill="1" applyBorder="1" applyAlignment="1">
      <alignment horizontal="left" vertical="top" wrapText="1"/>
      <protection/>
    </xf>
    <xf numFmtId="0" fontId="49" fillId="0" borderId="3" xfId="0" applyFont="1" applyFill="1" applyBorder="1" applyAlignment="1" applyProtection="1">
      <alignment vertical="center"/>
      <protection/>
    </xf>
    <xf numFmtId="0" fontId="58" fillId="0" borderId="3" xfId="0" applyFont="1" applyFill="1" applyBorder="1" applyAlignment="1">
      <alignment horizontal="center" vertical="center"/>
    </xf>
    <xf numFmtId="0" fontId="47" fillId="0" borderId="3" xfId="0" applyNumberFormat="1" applyFont="1" applyFill="1" applyBorder="1" applyAlignment="1">
      <alignment horizontal="center" vertical="center" wrapText="1"/>
    </xf>
    <xf numFmtId="0" fontId="47" fillId="0" borderId="3" xfId="103" applyFont="1" applyFill="1" applyBorder="1" applyAlignment="1" applyProtection="1">
      <alignment horizontal="center" vertical="center"/>
      <protection/>
    </xf>
    <xf numFmtId="0" fontId="49" fillId="0" borderId="3" xfId="103" applyFont="1" applyFill="1" applyBorder="1" applyAlignment="1" applyProtection="1">
      <alignment horizontal="left" wrapText="1"/>
      <protection/>
    </xf>
    <xf numFmtId="0" fontId="49" fillId="0" borderId="3" xfId="103" applyFont="1" applyFill="1" applyBorder="1" applyAlignment="1" applyProtection="1">
      <alignment horizontal="left"/>
      <protection/>
    </xf>
    <xf numFmtId="0" fontId="49" fillId="0" borderId="3" xfId="103" applyFont="1" applyFill="1" applyBorder="1" applyAlignment="1" applyProtection="1">
      <alignment horizontal="left" vertical="top" wrapText="1"/>
      <protection/>
    </xf>
    <xf numFmtId="213" fontId="47" fillId="0" borderId="3" xfId="0" applyNumberFormat="1" applyFont="1" applyFill="1" applyBorder="1" applyAlignment="1">
      <alignment horizontal="center" vertical="center"/>
    </xf>
    <xf numFmtId="0" fontId="49" fillId="0" borderId="3" xfId="0" applyFont="1" applyFill="1" applyBorder="1" applyAlignment="1">
      <alignment horizontal="left" vertical="center"/>
    </xf>
    <xf numFmtId="0" fontId="47" fillId="0" borderId="3" xfId="58" applyFont="1" applyFill="1" applyBorder="1" applyAlignment="1">
      <alignment horizontal="center" vertical="center" wrapText="1"/>
      <protection/>
    </xf>
    <xf numFmtId="0" fontId="47" fillId="28" borderId="3" xfId="99" applyFont="1" applyFill="1" applyBorder="1" applyAlignment="1">
      <alignment horizontal="center" vertical="center"/>
      <protection/>
    </xf>
    <xf numFmtId="0" fontId="47" fillId="28" borderId="15" xfId="115" applyFont="1" applyFill="1" applyBorder="1" applyAlignment="1">
      <alignment horizontal="center" vertical="center"/>
      <protection/>
    </xf>
    <xf numFmtId="0" fontId="47" fillId="0" borderId="3" xfId="101" applyFont="1" applyFill="1" applyBorder="1" applyAlignment="1">
      <alignment horizontal="center" vertical="center"/>
      <protection/>
    </xf>
    <xf numFmtId="0" fontId="47" fillId="0" borderId="3" xfId="115" applyFont="1" applyFill="1" applyBorder="1" applyAlignment="1" applyProtection="1">
      <alignment horizontal="center" vertical="center"/>
      <protection/>
    </xf>
    <xf numFmtId="214" fontId="47" fillId="0" borderId="3" xfId="0" applyNumberFormat="1" applyFont="1" applyFill="1" applyBorder="1" applyAlignment="1">
      <alignment horizontal="center" vertical="center" wrapText="1"/>
    </xf>
    <xf numFmtId="0" fontId="49" fillId="0" borderId="0" xfId="0" applyFont="1" applyAlignment="1">
      <alignment/>
    </xf>
    <xf numFmtId="0" fontId="49" fillId="0" borderId="0" xfId="0" applyFont="1" applyAlignment="1">
      <alignment wrapText="1"/>
    </xf>
    <xf numFmtId="0" fontId="49" fillId="0" borderId="3" xfId="0" applyFont="1" applyFill="1" applyBorder="1" applyAlignment="1">
      <alignment horizontal="left" vertical="top"/>
    </xf>
    <xf numFmtId="0" fontId="96" fillId="0" borderId="3" xfId="0" applyFont="1" applyBorder="1" applyAlignment="1">
      <alignment horizontal="center" wrapText="1"/>
    </xf>
    <xf numFmtId="0" fontId="49" fillId="0" borderId="3" xfId="0" applyFont="1" applyBorder="1" applyAlignment="1">
      <alignment wrapText="1"/>
    </xf>
    <xf numFmtId="17" fontId="47" fillId="0" borderId="3" xfId="0" applyNumberFormat="1" applyFont="1" applyFill="1" applyBorder="1" applyAlignment="1">
      <alignment horizontal="center" vertical="center" wrapText="1"/>
    </xf>
    <xf numFmtId="0" fontId="73" fillId="0" borderId="3" xfId="0" applyFont="1" applyFill="1" applyBorder="1" applyAlignment="1">
      <alignment horizontal="center" vertical="center" wrapText="1"/>
    </xf>
    <xf numFmtId="0" fontId="47" fillId="0" borderId="3" xfId="0" applyFont="1" applyFill="1" applyBorder="1" applyAlignment="1">
      <alignment horizontal="center"/>
    </xf>
    <xf numFmtId="0" fontId="97" fillId="0" borderId="3" xfId="0" applyFont="1" applyBorder="1" applyAlignment="1">
      <alignment/>
    </xf>
    <xf numFmtId="0" fontId="50" fillId="0" borderId="3" xfId="0" applyFont="1" applyFill="1" applyBorder="1" applyAlignment="1">
      <alignment horizontal="center"/>
    </xf>
    <xf numFmtId="0" fontId="97" fillId="0" borderId="3" xfId="0" applyFont="1" applyBorder="1" applyAlignment="1">
      <alignment wrapText="1"/>
    </xf>
    <xf numFmtId="211" fontId="50" fillId="0" borderId="23" xfId="0" applyNumberFormat="1" applyFont="1" applyBorder="1" applyAlignment="1">
      <alignment horizontal="center" vertical="center" wrapText="1"/>
    </xf>
    <xf numFmtId="211" fontId="50" fillId="0" borderId="3" xfId="0" applyNumberFormat="1" applyFont="1" applyBorder="1" applyAlignment="1">
      <alignment horizontal="center" vertical="center" wrapText="1"/>
    </xf>
    <xf numFmtId="182" fontId="50" fillId="0" borderId="3" xfId="0" applyNumberFormat="1" applyFont="1" applyBorder="1" applyAlignment="1">
      <alignment horizontal="center" vertical="center" wrapText="1"/>
    </xf>
    <xf numFmtId="211" fontId="50" fillId="0" borderId="3" xfId="0" applyNumberFormat="1" applyFont="1" applyFill="1" applyBorder="1" applyAlignment="1">
      <alignment horizontal="center"/>
    </xf>
    <xf numFmtId="182" fontId="50" fillId="0" borderId="3" xfId="0" applyNumberFormat="1" applyFont="1" applyFill="1" applyBorder="1" applyAlignment="1">
      <alignment horizontal="center"/>
    </xf>
    <xf numFmtId="0" fontId="67" fillId="0" borderId="3" xfId="0" applyFont="1" applyFill="1" applyBorder="1" applyAlignment="1">
      <alignment horizontal="center" vertical="center" wrapText="1"/>
    </xf>
    <xf numFmtId="2" fontId="47" fillId="0" borderId="3" xfId="0" applyNumberFormat="1" applyFont="1" applyFill="1" applyBorder="1" applyAlignment="1">
      <alignment horizontal="center" vertical="top" wrapText="1"/>
    </xf>
    <xf numFmtId="0" fontId="49" fillId="0" borderId="14" xfId="98" applyFont="1" applyFill="1" applyBorder="1" applyAlignment="1">
      <alignment vertical="center" wrapText="1"/>
      <protection/>
    </xf>
    <xf numFmtId="0" fontId="47" fillId="0" borderId="3" xfId="0" applyFont="1" applyFill="1" applyBorder="1" applyAlignment="1">
      <alignment horizontal="center" wrapText="1"/>
    </xf>
    <xf numFmtId="0" fontId="49" fillId="0" borderId="15" xfId="0" applyFont="1" applyBorder="1" applyAlignment="1">
      <alignment horizontal="left" vertical="center" wrapText="1"/>
    </xf>
    <xf numFmtId="209" fontId="47" fillId="0" borderId="15" xfId="0" applyNumberFormat="1" applyFont="1" applyBorder="1" applyAlignment="1">
      <alignment horizontal="center" vertical="center" wrapText="1"/>
    </xf>
    <xf numFmtId="182" fontId="47" fillId="0" borderId="15" xfId="0" applyNumberFormat="1" applyFont="1" applyBorder="1" applyAlignment="1">
      <alignment horizontal="center" vertical="center" wrapText="1"/>
    </xf>
    <xf numFmtId="0" fontId="47" fillId="0" borderId="14" xfId="98" applyFont="1" applyFill="1" applyBorder="1" applyAlignment="1">
      <alignment horizontal="center" vertical="center"/>
      <protection/>
    </xf>
    <xf numFmtId="0" fontId="47" fillId="0" borderId="14" xfId="98" applyFont="1" applyFill="1" applyBorder="1" applyAlignment="1">
      <alignment horizontal="center" vertical="center" wrapText="1"/>
      <protection/>
    </xf>
    <xf numFmtId="0" fontId="68" fillId="0" borderId="3" xfId="0" applyFont="1" applyFill="1" applyBorder="1" applyAlignment="1">
      <alignment horizontal="center" vertical="center" wrapText="1"/>
    </xf>
    <xf numFmtId="0" fontId="63" fillId="0" borderId="3" xfId="0" applyFont="1" applyFill="1" applyBorder="1" applyAlignment="1">
      <alignment wrapText="1"/>
    </xf>
    <xf numFmtId="211" fontId="51" fillId="0" borderId="3" xfId="0" applyNumberFormat="1" applyFont="1" applyFill="1" applyBorder="1" applyAlignment="1">
      <alignment horizontal="center" vertical="center" wrapText="1"/>
    </xf>
    <xf numFmtId="0" fontId="49" fillId="0" borderId="3" xfId="0" applyFont="1" applyBorder="1" applyAlignment="1">
      <alignment wrapText="1"/>
    </xf>
    <xf numFmtId="0" fontId="98" fillId="0" borderId="3" xfId="0" applyFont="1" applyBorder="1" applyAlignment="1">
      <alignment horizontal="center" vertical="center" wrapText="1"/>
    </xf>
    <xf numFmtId="211" fontId="50" fillId="0" borderId="3" xfId="0" applyNumberFormat="1" applyFont="1" applyFill="1" applyBorder="1" applyAlignment="1">
      <alignment horizontal="center" vertical="center"/>
    </xf>
    <xf numFmtId="0" fontId="96" fillId="0" borderId="3" xfId="0" applyFont="1" applyBorder="1" applyAlignment="1">
      <alignment horizontal="center" vertical="center" wrapText="1"/>
    </xf>
    <xf numFmtId="0" fontId="95" fillId="0" borderId="3" xfId="0" applyFont="1" applyBorder="1" applyAlignment="1">
      <alignment/>
    </xf>
    <xf numFmtId="211" fontId="50" fillId="0" borderId="3" xfId="0" applyNumberFormat="1" applyFont="1" applyBorder="1" applyAlignment="1">
      <alignment horizontal="center" vertical="center"/>
    </xf>
    <xf numFmtId="0" fontId="98" fillId="0" borderId="3" xfId="0" applyFont="1" applyFill="1" applyBorder="1" applyAlignment="1">
      <alignment horizontal="center" vertical="center" wrapText="1"/>
    </xf>
    <xf numFmtId="0" fontId="49" fillId="0" borderId="3" xfId="0" applyFont="1" applyFill="1" applyBorder="1" applyAlignment="1">
      <alignment wrapText="1"/>
    </xf>
    <xf numFmtId="0" fontId="50" fillId="0" borderId="24" xfId="0" applyNumberFormat="1" applyFont="1" applyFill="1" applyBorder="1" applyAlignment="1">
      <alignment horizontal="center" vertical="center" wrapText="1"/>
    </xf>
    <xf numFmtId="0" fontId="49" fillId="0" borderId="25" xfId="0" applyNumberFormat="1" applyFont="1" applyFill="1" applyBorder="1" applyAlignment="1">
      <alignment horizontal="left" vertical="center" wrapText="1"/>
    </xf>
    <xf numFmtId="210" fontId="47" fillId="0" borderId="25" xfId="0" applyNumberFormat="1" applyFont="1" applyFill="1" applyBorder="1" applyAlignment="1">
      <alignment horizontal="center" vertical="center" wrapText="1"/>
    </xf>
    <xf numFmtId="182" fontId="47" fillId="0" borderId="25" xfId="0" applyNumberFormat="1" applyFont="1" applyFill="1" applyBorder="1" applyAlignment="1">
      <alignment horizontal="center" vertical="center" wrapText="1"/>
    </xf>
    <xf numFmtId="0" fontId="50" fillId="23" borderId="20" xfId="0" applyNumberFormat="1" applyFont="1" applyFill="1" applyBorder="1" applyAlignment="1">
      <alignment horizontal="center" vertical="center" wrapText="1"/>
    </xf>
    <xf numFmtId="0" fontId="49" fillId="23" borderId="3" xfId="0" applyNumberFormat="1" applyFont="1" applyFill="1" applyBorder="1" applyAlignment="1">
      <alignment horizontal="left" vertical="center" wrapText="1"/>
    </xf>
    <xf numFmtId="210" fontId="47" fillId="0" borderId="3" xfId="0" applyNumberFormat="1" applyFont="1" applyFill="1" applyBorder="1" applyAlignment="1">
      <alignment horizontal="center" vertical="center" wrapText="1"/>
    </xf>
    <xf numFmtId="0" fontId="50" fillId="0" borderId="20" xfId="0" applyNumberFormat="1" applyFont="1" applyFill="1" applyBorder="1" applyAlignment="1">
      <alignment horizontal="center" vertical="center" wrapText="1"/>
    </xf>
    <xf numFmtId="0" fontId="49" fillId="0" borderId="3" xfId="0" applyNumberFormat="1" applyFont="1" applyFill="1" applyBorder="1" applyAlignment="1">
      <alignment horizontal="left" vertical="center" wrapText="1"/>
    </xf>
    <xf numFmtId="0" fontId="49" fillId="23" borderId="3" xfId="0" applyNumberFormat="1" applyFont="1" applyFill="1" applyBorder="1" applyAlignment="1">
      <alignment horizontal="left" vertical="center" wrapText="1"/>
    </xf>
    <xf numFmtId="0" fontId="50" fillId="0" borderId="20" xfId="0" applyFont="1" applyFill="1" applyBorder="1" applyAlignment="1">
      <alignment horizontal="center" vertical="top" wrapText="1"/>
    </xf>
    <xf numFmtId="4" fontId="47" fillId="0" borderId="3" xfId="0" applyNumberFormat="1" applyFont="1" applyFill="1" applyBorder="1" applyAlignment="1">
      <alignment horizontal="center" vertical="center" wrapText="1"/>
    </xf>
    <xf numFmtId="215" fontId="47" fillId="0" borderId="3" xfId="0" applyNumberFormat="1" applyFont="1" applyFill="1" applyBorder="1" applyAlignment="1">
      <alignment horizontal="center" vertical="center" wrapText="1"/>
    </xf>
    <xf numFmtId="0" fontId="51" fillId="0" borderId="20" xfId="0" applyNumberFormat="1" applyFont="1" applyFill="1" applyBorder="1" applyAlignment="1">
      <alignment horizontal="center" vertical="center" wrapText="1"/>
    </xf>
    <xf numFmtId="0" fontId="63" fillId="0" borderId="3" xfId="0" applyNumberFormat="1" applyFont="1" applyFill="1" applyBorder="1" applyAlignment="1">
      <alignment horizontal="left" vertical="center" wrapText="1"/>
    </xf>
    <xf numFmtId="0" fontId="50" fillId="0" borderId="20" xfId="0" applyFont="1" applyFill="1" applyBorder="1" applyAlignment="1">
      <alignment horizontal="center" vertical="center"/>
    </xf>
    <xf numFmtId="0" fontId="50" fillId="0" borderId="26" xfId="0" applyFont="1" applyBorder="1" applyAlignment="1">
      <alignment horizontal="center"/>
    </xf>
    <xf numFmtId="0" fontId="50" fillId="0" borderId="27" xfId="0" applyFont="1" applyBorder="1" applyAlignment="1">
      <alignment horizontal="center"/>
    </xf>
    <xf numFmtId="0" fontId="50" fillId="0" borderId="28" xfId="0" applyFont="1" applyBorder="1" applyAlignment="1">
      <alignment horizontal="center"/>
    </xf>
    <xf numFmtId="0" fontId="50" fillId="0" borderId="20" xfId="0" applyFont="1" applyFill="1" applyBorder="1" applyAlignment="1">
      <alignment horizontal="center" vertical="center" wrapText="1"/>
    </xf>
    <xf numFmtId="0" fontId="50" fillId="0" borderId="20" xfId="0" applyFont="1" applyBorder="1" applyAlignment="1">
      <alignment horizontal="center" vertical="center"/>
    </xf>
    <xf numFmtId="2" fontId="50" fillId="0" borderId="20" xfId="0" applyNumberFormat="1" applyFont="1" applyBorder="1" applyAlignment="1">
      <alignment horizontal="center" vertical="center"/>
    </xf>
    <xf numFmtId="2" fontId="49" fillId="0" borderId="3" xfId="0" applyNumberFormat="1" applyFont="1" applyBorder="1" applyAlignment="1">
      <alignment horizontal="left" vertical="center" wrapText="1"/>
    </xf>
    <xf numFmtId="186" fontId="47" fillId="0" borderId="3" xfId="0" applyNumberFormat="1" applyFont="1" applyFill="1" applyBorder="1" applyAlignment="1">
      <alignment horizontal="center" vertical="center" wrapText="1"/>
    </xf>
    <xf numFmtId="0" fontId="47" fillId="0" borderId="20" xfId="0" applyNumberFormat="1" applyFont="1" applyFill="1" applyBorder="1" applyAlignment="1">
      <alignment horizontal="center" vertical="top" wrapText="1"/>
    </xf>
    <xf numFmtId="2" fontId="47" fillId="0" borderId="3" xfId="0" applyNumberFormat="1" applyFont="1" applyFill="1" applyBorder="1" applyAlignment="1">
      <alignment horizontal="center" vertical="center" wrapText="1"/>
    </xf>
    <xf numFmtId="0" fontId="47" fillId="0" borderId="20" xfId="0" applyFont="1" applyFill="1" applyBorder="1" applyAlignment="1">
      <alignment horizontal="center" vertical="top" wrapText="1"/>
    </xf>
    <xf numFmtId="213" fontId="47" fillId="0" borderId="3" xfId="0" applyNumberFormat="1" applyFont="1" applyFill="1" applyBorder="1" applyAlignment="1">
      <alignment horizontal="center" vertical="center" wrapText="1"/>
    </xf>
    <xf numFmtId="0" fontId="47" fillId="0" borderId="20" xfId="0" applyFont="1" applyFill="1" applyBorder="1" applyAlignment="1">
      <alignment horizontal="center" vertical="center" wrapText="1"/>
    </xf>
    <xf numFmtId="186" fontId="47" fillId="0" borderId="3" xfId="0" applyNumberFormat="1" applyFont="1" applyFill="1" applyBorder="1" applyAlignment="1">
      <alignment horizontal="center" vertical="center"/>
    </xf>
    <xf numFmtId="0" fontId="47" fillId="0" borderId="20" xfId="107" applyFont="1" applyFill="1" applyBorder="1" applyAlignment="1">
      <alignment horizontal="center" vertical="top"/>
      <protection/>
    </xf>
    <xf numFmtId="0" fontId="49" fillId="0" borderId="3" xfId="107" applyFont="1" applyFill="1" applyBorder="1" applyAlignment="1">
      <alignment horizontal="left" vertical="top"/>
      <protection/>
    </xf>
    <xf numFmtId="0" fontId="47" fillId="0" borderId="29" xfId="107" applyFont="1" applyFill="1" applyBorder="1" applyAlignment="1">
      <alignment horizontal="center" vertical="top"/>
      <protection/>
    </xf>
    <xf numFmtId="0" fontId="49" fillId="0" borderId="30" xfId="107" applyFont="1" applyFill="1" applyBorder="1" applyAlignment="1">
      <alignment horizontal="left" vertical="top"/>
      <protection/>
    </xf>
    <xf numFmtId="213" fontId="47" fillId="0" borderId="30" xfId="0" applyNumberFormat="1" applyFont="1" applyFill="1" applyBorder="1" applyAlignment="1">
      <alignment horizontal="center" vertical="center"/>
    </xf>
    <xf numFmtId="214" fontId="47" fillId="0" borderId="30" xfId="0" applyNumberFormat="1" applyFont="1" applyFill="1" applyBorder="1" applyAlignment="1">
      <alignment horizontal="center" vertical="center" wrapText="1"/>
    </xf>
    <xf numFmtId="0" fontId="82" fillId="31" borderId="24" xfId="0" applyFont="1" applyFill="1" applyBorder="1" applyAlignment="1">
      <alignment horizontal="center" vertical="center"/>
    </xf>
    <xf numFmtId="0" fontId="48" fillId="31" borderId="25" xfId="0" applyFont="1" applyFill="1" applyBorder="1" applyAlignment="1">
      <alignment horizontal="center" vertical="center"/>
    </xf>
    <xf numFmtId="0" fontId="11" fillId="23" borderId="13" xfId="102" applyFont="1" applyFill="1" applyBorder="1" applyAlignment="1">
      <alignment horizontal="left" vertical="top"/>
      <protection/>
    </xf>
    <xf numFmtId="0" fontId="1" fillId="0" borderId="0" xfId="102" applyFont="1" applyAlignment="1">
      <alignment horizontal="right"/>
      <protection/>
    </xf>
    <xf numFmtId="0" fontId="5" fillId="23" borderId="13" xfId="74" applyFill="1" applyBorder="1" applyAlignment="1" applyProtection="1">
      <alignment horizontal="left" vertical="center"/>
      <protection/>
    </xf>
    <xf numFmtId="0" fontId="5" fillId="23" borderId="0" xfId="74" applyFill="1" applyBorder="1" applyAlignment="1" applyProtection="1">
      <alignment horizontal="left" vertical="center"/>
      <protection/>
    </xf>
    <xf numFmtId="0" fontId="83" fillId="23" borderId="13" xfId="74" applyFont="1" applyFill="1" applyBorder="1" applyAlignment="1" applyProtection="1">
      <alignment horizontal="center" vertical="center"/>
      <protection/>
    </xf>
    <xf numFmtId="0" fontId="83" fillId="23" borderId="0" xfId="74" applyFont="1" applyFill="1" applyBorder="1" applyAlignment="1" applyProtection="1">
      <alignment horizontal="center" vertical="center"/>
      <protection/>
    </xf>
    <xf numFmtId="0" fontId="26" fillId="23" borderId="13" xfId="74" applyFont="1" applyFill="1" applyBorder="1" applyAlignment="1" applyProtection="1">
      <alignment horizontal="left" vertical="center"/>
      <protection/>
    </xf>
    <xf numFmtId="0" fontId="26" fillId="23" borderId="0" xfId="74" applyFont="1" applyFill="1" applyBorder="1" applyAlignment="1" applyProtection="1">
      <alignment horizontal="left" vertical="center"/>
      <protection/>
    </xf>
    <xf numFmtId="0" fontId="99" fillId="0" borderId="13" xfId="74" applyFont="1" applyFill="1" applyBorder="1" applyAlignment="1" applyProtection="1">
      <alignment horizontal="center" vertical="center"/>
      <protection/>
    </xf>
    <xf numFmtId="0" fontId="99" fillId="0" borderId="0" xfId="74" applyFont="1" applyFill="1" applyBorder="1" applyAlignment="1" applyProtection="1">
      <alignment horizontal="center" vertical="center"/>
      <protection/>
    </xf>
    <xf numFmtId="0" fontId="40" fillId="23" borderId="13" xfId="102" applyFont="1" applyFill="1" applyBorder="1" applyAlignment="1">
      <alignment horizontal="center" vertical="top"/>
      <protection/>
    </xf>
    <xf numFmtId="0" fontId="40" fillId="23" borderId="0" xfId="102" applyFont="1" applyFill="1" applyBorder="1" applyAlignment="1">
      <alignment horizontal="center" vertical="top"/>
      <protection/>
    </xf>
    <xf numFmtId="0" fontId="41" fillId="23" borderId="13" xfId="102" applyFont="1" applyFill="1" applyBorder="1" applyAlignment="1">
      <alignment horizontal="left" vertical="top"/>
      <protection/>
    </xf>
    <xf numFmtId="0" fontId="41" fillId="23" borderId="0" xfId="102" applyFont="1" applyFill="1" applyBorder="1" applyAlignment="1">
      <alignment horizontal="left" vertical="top"/>
      <protection/>
    </xf>
    <xf numFmtId="0" fontId="89" fillId="23" borderId="13" xfId="102" applyFont="1" applyFill="1" applyBorder="1" applyAlignment="1">
      <alignment horizontal="center" vertical="top"/>
      <protection/>
    </xf>
    <xf numFmtId="0" fontId="89" fillId="23" borderId="0" xfId="102" applyFont="1" applyFill="1" applyBorder="1" applyAlignment="1">
      <alignment horizontal="center" vertical="top"/>
      <protection/>
    </xf>
    <xf numFmtId="0" fontId="11" fillId="23" borderId="13" xfId="102" applyFont="1" applyFill="1" applyBorder="1" applyAlignment="1">
      <alignment horizontal="left" vertical="top"/>
      <protection/>
    </xf>
    <xf numFmtId="0" fontId="11" fillId="23" borderId="0" xfId="102" applyFont="1" applyFill="1" applyBorder="1" applyAlignment="1">
      <alignment horizontal="left" vertical="top"/>
      <protection/>
    </xf>
    <xf numFmtId="49" fontId="47" fillId="26" borderId="3" xfId="0" applyNumberFormat="1" applyFont="1" applyFill="1" applyBorder="1" applyAlignment="1">
      <alignment horizontal="center" vertical="center"/>
    </xf>
    <xf numFmtId="0" fontId="0" fillId="26" borderId="3" xfId="0" applyFill="1" applyBorder="1" applyAlignment="1">
      <alignment vertical="center"/>
    </xf>
    <xf numFmtId="0" fontId="47" fillId="26" borderId="3" xfId="0" applyFont="1" applyFill="1" applyBorder="1" applyAlignment="1">
      <alignment horizontal="center" vertical="center" wrapText="1"/>
    </xf>
    <xf numFmtId="0" fontId="0" fillId="26" borderId="3" xfId="0" applyFill="1" applyBorder="1" applyAlignment="1">
      <alignment horizontal="center" vertical="center" wrapText="1"/>
    </xf>
    <xf numFmtId="0" fontId="52" fillId="0" borderId="19" xfId="0" applyNumberFormat="1" applyFont="1" applyFill="1" applyBorder="1" applyAlignment="1">
      <alignment vertical="center" wrapText="1"/>
    </xf>
    <xf numFmtId="0" fontId="53" fillId="0" borderId="31" xfId="0" applyFont="1" applyBorder="1" applyAlignment="1">
      <alignment vertical="center" wrapText="1"/>
    </xf>
    <xf numFmtId="0" fontId="53" fillId="0" borderId="15" xfId="0" applyFont="1" applyBorder="1" applyAlignment="1">
      <alignment vertical="center" wrapText="1"/>
    </xf>
    <xf numFmtId="0" fontId="49" fillId="0" borderId="19" xfId="0" applyNumberFormat="1" applyFont="1" applyFill="1" applyBorder="1" applyAlignment="1">
      <alignment vertical="center" wrapText="1"/>
    </xf>
    <xf numFmtId="0" fontId="0" fillId="0" borderId="31" xfId="0" applyBorder="1" applyAlignment="1">
      <alignment vertical="center" wrapText="1"/>
    </xf>
    <xf numFmtId="0" fontId="0" fillId="0" borderId="15" xfId="0" applyBorder="1" applyAlignment="1">
      <alignment vertical="center" wrapText="1"/>
    </xf>
    <xf numFmtId="0" fontId="54" fillId="26" borderId="3" xfId="0" applyFont="1" applyFill="1" applyBorder="1" applyAlignment="1">
      <alignment horizontal="center" vertical="center" wrapText="1"/>
    </xf>
    <xf numFmtId="0" fontId="54" fillId="26" borderId="31" xfId="0" applyFont="1" applyFill="1" applyBorder="1" applyAlignment="1">
      <alignment horizontal="center" vertical="center" wrapText="1"/>
    </xf>
    <xf numFmtId="0" fontId="54" fillId="26" borderId="14" xfId="0" applyFont="1" applyFill="1" applyBorder="1" applyAlignment="1">
      <alignment horizontal="center" vertical="center" wrapText="1"/>
    </xf>
    <xf numFmtId="0" fontId="54" fillId="26" borderId="32"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4" fillId="26" borderId="0" xfId="0" applyFont="1" applyFill="1" applyBorder="1" applyAlignment="1">
      <alignment horizontal="center" vertical="center" wrapText="1"/>
    </xf>
    <xf numFmtId="0" fontId="60" fillId="26" borderId="23" xfId="0" applyFont="1" applyFill="1" applyBorder="1" applyAlignment="1">
      <alignment vertical="center" wrapText="1"/>
    </xf>
    <xf numFmtId="0" fontId="54" fillId="26" borderId="18" xfId="0" applyFont="1" applyFill="1" applyBorder="1" applyAlignment="1">
      <alignment horizontal="center" vertical="center" wrapText="1"/>
    </xf>
    <xf numFmtId="0" fontId="49" fillId="0" borderId="3" xfId="0" applyFont="1" applyFill="1" applyBorder="1" applyAlignment="1">
      <alignment horizontal="left" vertical="center" wrapText="1"/>
    </xf>
    <xf numFmtId="0" fontId="0" fillId="0" borderId="3" xfId="0" applyBorder="1" applyAlignment="1">
      <alignment horizontal="left" vertical="center" wrapText="1"/>
    </xf>
    <xf numFmtId="0" fontId="59" fillId="26" borderId="14" xfId="0" applyFont="1" applyFill="1" applyBorder="1" applyAlignment="1">
      <alignment horizontal="center" vertical="center" wrapText="1"/>
    </xf>
    <xf numFmtId="0" fontId="59" fillId="26" borderId="23" xfId="0" applyFont="1" applyFill="1" applyBorder="1" applyAlignment="1">
      <alignment horizontal="center" vertical="center" wrapText="1"/>
    </xf>
    <xf numFmtId="0" fontId="59" fillId="26" borderId="16" xfId="0" applyFont="1" applyFill="1" applyBorder="1" applyAlignment="1">
      <alignment horizontal="center" vertical="center" wrapText="1"/>
    </xf>
    <xf numFmtId="0" fontId="59" fillId="26" borderId="3" xfId="0" applyFont="1" applyFill="1" applyBorder="1" applyAlignment="1">
      <alignment horizontal="center" vertical="center" wrapText="1"/>
    </xf>
    <xf numFmtId="0" fontId="49" fillId="0" borderId="19" xfId="0" applyFont="1" applyFill="1" applyBorder="1" applyAlignment="1">
      <alignment horizontal="left" vertical="center" wrapText="1"/>
    </xf>
    <xf numFmtId="0" fontId="0" fillId="0" borderId="15" xfId="0" applyBorder="1" applyAlignment="1">
      <alignment horizontal="left" vertical="center" wrapText="1"/>
    </xf>
    <xf numFmtId="0" fontId="61" fillId="0" borderId="19" xfId="0" applyFont="1" applyFill="1" applyBorder="1" applyAlignment="1">
      <alignment horizontal="left" vertical="center" wrapText="1"/>
    </xf>
    <xf numFmtId="0" fontId="62" fillId="0" borderId="31" xfId="0" applyFont="1" applyBorder="1" applyAlignment="1">
      <alignment horizontal="left" vertical="center" wrapText="1"/>
    </xf>
    <xf numFmtId="0" fontId="62" fillId="0" borderId="15" xfId="0" applyFont="1" applyBorder="1" applyAlignment="1">
      <alignment horizontal="left" vertical="center" wrapText="1"/>
    </xf>
    <xf numFmtId="0" fontId="47" fillId="0" borderId="19"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5" xfId="0" applyBorder="1" applyAlignment="1">
      <alignment horizontal="center" vertical="center" wrapText="1"/>
    </xf>
    <xf numFmtId="211" fontId="47" fillId="0" borderId="19" xfId="0" applyNumberFormat="1" applyFont="1" applyFill="1" applyBorder="1" applyAlignment="1">
      <alignment horizontal="center" vertical="center" wrapText="1"/>
    </xf>
    <xf numFmtId="1" fontId="47" fillId="0" borderId="19" xfId="0" applyNumberFormat="1" applyFont="1" applyFill="1" applyBorder="1" applyAlignment="1">
      <alignment horizontal="center" vertical="center" wrapText="1"/>
    </xf>
    <xf numFmtId="0" fontId="52" fillId="0" borderId="19" xfId="0" applyFont="1" applyFill="1" applyBorder="1" applyAlignment="1">
      <alignment horizontal="left" vertical="center" wrapText="1"/>
    </xf>
    <xf numFmtId="0" fontId="53" fillId="0" borderId="31" xfId="0" applyFont="1" applyBorder="1" applyAlignment="1">
      <alignment horizontal="left" vertical="center" wrapText="1"/>
    </xf>
    <xf numFmtId="0" fontId="53" fillId="0" borderId="15" xfId="0" applyFont="1" applyBorder="1" applyAlignment="1">
      <alignment horizontal="left" vertical="center" wrapText="1"/>
    </xf>
    <xf numFmtId="0" fontId="54" fillId="27" borderId="3" xfId="0" applyFont="1" applyFill="1" applyBorder="1" applyAlignment="1">
      <alignment horizontal="center" vertical="center"/>
    </xf>
    <xf numFmtId="0" fontId="49" fillId="0" borderId="19" xfId="0" applyFont="1" applyFill="1" applyBorder="1" applyAlignment="1">
      <alignment horizontal="left" vertical="center" wrapText="1"/>
    </xf>
    <xf numFmtId="0" fontId="66" fillId="0" borderId="31" xfId="0" applyFont="1" applyBorder="1" applyAlignment="1">
      <alignment horizontal="left" vertical="center" wrapText="1"/>
    </xf>
    <xf numFmtId="0" fontId="66" fillId="0" borderId="15" xfId="0" applyFont="1" applyBorder="1" applyAlignment="1">
      <alignment horizontal="left" vertical="center" wrapText="1"/>
    </xf>
    <xf numFmtId="0" fontId="49" fillId="0" borderId="3" xfId="0" applyFont="1" applyBorder="1" applyAlignment="1">
      <alignment wrapText="1"/>
    </xf>
    <xf numFmtId="0" fontId="47"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50" fillId="0" borderId="17"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32" xfId="0" applyFont="1" applyBorder="1" applyAlignment="1">
      <alignment horizontal="center" vertical="center" wrapText="1"/>
    </xf>
    <xf numFmtId="0" fontId="100" fillId="32" borderId="14" xfId="0" applyFont="1" applyFill="1" applyBorder="1" applyAlignment="1">
      <alignment horizontal="center" vertical="center" wrapText="1"/>
    </xf>
    <xf numFmtId="0" fontId="62" fillId="32" borderId="23" xfId="0" applyFont="1" applyFill="1" applyBorder="1" applyAlignment="1">
      <alignment/>
    </xf>
    <xf numFmtId="0" fontId="80" fillId="32" borderId="23" xfId="0" applyFont="1" applyFill="1" applyBorder="1" applyAlignment="1">
      <alignment horizontal="center" vertical="center" wrapText="1"/>
    </xf>
    <xf numFmtId="0" fontId="98" fillId="0" borderId="3" xfId="0" applyFont="1" applyBorder="1" applyAlignment="1">
      <alignment horizontal="center" vertical="center" wrapText="1"/>
    </xf>
    <xf numFmtId="0" fontId="58" fillId="0" borderId="3" xfId="0" applyFont="1" applyBorder="1" applyAlignment="1">
      <alignment horizontal="center" vertical="center" wrapText="1"/>
    </xf>
    <xf numFmtId="211" fontId="50" fillId="0" borderId="3" xfId="0" applyNumberFormat="1" applyFont="1" applyFill="1" applyBorder="1" applyAlignment="1">
      <alignment horizontal="center" vertical="center"/>
    </xf>
    <xf numFmtId="0" fontId="50" fillId="0" borderId="3" xfId="0" applyFont="1" applyBorder="1" applyAlignment="1">
      <alignment horizontal="center" vertical="center"/>
    </xf>
    <xf numFmtId="0" fontId="59" fillId="32" borderId="14" xfId="0" applyFont="1" applyFill="1" applyBorder="1" applyAlignment="1">
      <alignment horizontal="center" vertical="center" wrapText="1"/>
    </xf>
    <xf numFmtId="0" fontId="80" fillId="32" borderId="23" xfId="0" applyFont="1" applyFill="1" applyBorder="1" applyAlignment="1">
      <alignment wrapText="1"/>
    </xf>
    <xf numFmtId="0" fontId="49" fillId="0" borderId="3" xfId="0" applyFont="1" applyBorder="1" applyAlignment="1">
      <alignment horizontal="center" vertical="center" wrapText="1"/>
    </xf>
    <xf numFmtId="211" fontId="47" fillId="0" borderId="3" xfId="0" applyNumberFormat="1" applyFont="1" applyFill="1" applyBorder="1" applyAlignment="1">
      <alignment horizontal="center" vertical="center" wrapText="1"/>
    </xf>
    <xf numFmtId="0" fontId="79" fillId="32" borderId="14" xfId="0" applyFont="1" applyFill="1" applyBorder="1" applyAlignment="1">
      <alignment horizontal="center" vertical="center" wrapText="1"/>
    </xf>
    <xf numFmtId="0" fontId="62" fillId="32" borderId="23" xfId="0" applyFont="1" applyFill="1" applyBorder="1" applyAlignment="1">
      <alignment vertical="center" wrapText="1"/>
    </xf>
    <xf numFmtId="0" fontId="95" fillId="0" borderId="3" xfId="0" applyFont="1" applyBorder="1" applyAlignment="1">
      <alignment wrapText="1"/>
    </xf>
    <xf numFmtId="0" fontId="54" fillId="27" borderId="3" xfId="0" applyFont="1" applyFill="1" applyBorder="1" applyAlignment="1">
      <alignment horizontal="center" vertical="center" wrapText="1"/>
    </xf>
    <xf numFmtId="0" fontId="62" fillId="32" borderId="23" xfId="0" applyFont="1" applyFill="1" applyBorder="1" applyAlignment="1">
      <alignment horizontal="center" vertical="center" wrapText="1"/>
    </xf>
    <xf numFmtId="0" fontId="62" fillId="32" borderId="23" xfId="0" applyFont="1" applyFill="1" applyBorder="1" applyAlignment="1">
      <alignment wrapText="1"/>
    </xf>
    <xf numFmtId="0" fontId="77" fillId="27" borderId="3" xfId="0" applyFont="1" applyFill="1" applyBorder="1" applyAlignment="1">
      <alignment horizontal="center" vertical="center" wrapText="1"/>
    </xf>
    <xf numFmtId="0" fontId="60" fillId="27" borderId="3" xfId="0" applyFont="1" applyFill="1" applyBorder="1" applyAlignment="1">
      <alignment vertical="center" wrapText="1"/>
    </xf>
    <xf numFmtId="49" fontId="64" fillId="27" borderId="14" xfId="0" applyNumberFormat="1" applyFont="1" applyFill="1" applyBorder="1" applyAlignment="1">
      <alignment horizontal="center" vertical="top" wrapText="1"/>
    </xf>
    <xf numFmtId="49" fontId="64" fillId="27" borderId="23" xfId="0" applyNumberFormat="1" applyFont="1" applyFill="1" applyBorder="1" applyAlignment="1">
      <alignment horizontal="center" vertical="top" wrapText="1"/>
    </xf>
    <xf numFmtId="0" fontId="0" fillId="32" borderId="23" xfId="0" applyFill="1" applyBorder="1" applyAlignment="1">
      <alignment horizontal="center" vertical="center" wrapText="1"/>
    </xf>
    <xf numFmtId="0" fontId="0" fillId="32" borderId="16" xfId="0" applyFill="1" applyBorder="1" applyAlignment="1">
      <alignment horizontal="center" vertical="center" wrapText="1"/>
    </xf>
    <xf numFmtId="0" fontId="59" fillId="32" borderId="23" xfId="0" applyFont="1" applyFill="1" applyBorder="1" applyAlignment="1">
      <alignment horizontal="center" vertical="center" wrapText="1"/>
    </xf>
    <xf numFmtId="0" fontId="59" fillId="32" borderId="16" xfId="0" applyFont="1" applyFill="1" applyBorder="1" applyAlignment="1">
      <alignment horizontal="center" vertical="center" wrapText="1"/>
    </xf>
    <xf numFmtId="0" fontId="54" fillId="26" borderId="14" xfId="58" applyFont="1" applyFill="1" applyBorder="1" applyAlignment="1">
      <alignment horizontal="center" vertical="center"/>
      <protection/>
    </xf>
    <xf numFmtId="0" fontId="54" fillId="26" borderId="23" xfId="58" applyFont="1" applyFill="1" applyBorder="1" applyAlignment="1">
      <alignment horizontal="center" vertical="center"/>
      <protection/>
    </xf>
    <xf numFmtId="0" fontId="54" fillId="26" borderId="16" xfId="58" applyFont="1" applyFill="1" applyBorder="1" applyAlignment="1">
      <alignment horizontal="center" vertical="center"/>
      <protection/>
    </xf>
    <xf numFmtId="0" fontId="60" fillId="27" borderId="3" xfId="0" applyFont="1" applyFill="1" applyBorder="1" applyAlignment="1">
      <alignment/>
    </xf>
    <xf numFmtId="0" fontId="59" fillId="27" borderId="3" xfId="0" applyFont="1" applyFill="1" applyBorder="1" applyAlignment="1">
      <alignment horizontal="center" vertical="center"/>
    </xf>
    <xf numFmtId="0" fontId="59" fillId="27" borderId="3" xfId="0" applyFont="1" applyFill="1" applyBorder="1" applyAlignment="1">
      <alignment horizontal="center" vertical="center" wrapText="1"/>
    </xf>
    <xf numFmtId="0" fontId="70" fillId="33" borderId="14" xfId="0" applyNumberFormat="1" applyFont="1" applyFill="1" applyBorder="1" applyAlignment="1">
      <alignment horizontal="center" vertical="center"/>
    </xf>
    <xf numFmtId="0" fontId="70" fillId="33" borderId="23" xfId="0" applyNumberFormat="1" applyFont="1" applyFill="1" applyBorder="1" applyAlignment="1">
      <alignment horizontal="center" vertical="center"/>
    </xf>
    <xf numFmtId="0" fontId="70" fillId="33" borderId="16" xfId="0" applyNumberFormat="1" applyFont="1" applyFill="1" applyBorder="1" applyAlignment="1">
      <alignment horizontal="center" vertical="center"/>
    </xf>
    <xf numFmtId="49" fontId="70" fillId="31" borderId="3" xfId="0" applyNumberFormat="1" applyFont="1" applyFill="1" applyBorder="1" applyAlignment="1">
      <alignment horizontal="center"/>
    </xf>
    <xf numFmtId="0" fontId="53" fillId="31" borderId="3" xfId="0" applyFont="1" applyFill="1" applyBorder="1" applyAlignment="1">
      <alignment/>
    </xf>
    <xf numFmtId="0" fontId="54" fillId="27" borderId="14" xfId="0" applyFont="1" applyFill="1" applyBorder="1" applyAlignment="1">
      <alignment horizontal="center" vertical="center" wrapText="1"/>
    </xf>
    <xf numFmtId="0" fontId="54" fillId="27" borderId="23" xfId="0" applyFont="1" applyFill="1" applyBorder="1" applyAlignment="1">
      <alignment horizontal="center" vertical="center" wrapText="1"/>
    </xf>
    <xf numFmtId="0" fontId="54" fillId="27" borderId="16" xfId="0" applyFont="1" applyFill="1" applyBorder="1" applyAlignment="1">
      <alignment horizontal="center" vertical="center" wrapText="1"/>
    </xf>
    <xf numFmtId="0" fontId="48" fillId="32" borderId="14" xfId="0" applyFont="1" applyFill="1" applyBorder="1" applyAlignment="1">
      <alignment horizontal="center" vertical="center" wrapText="1"/>
    </xf>
    <xf numFmtId="0" fontId="48" fillId="32" borderId="23" xfId="0" applyFont="1" applyFill="1" applyBorder="1" applyAlignment="1">
      <alignment horizontal="center" vertical="center" wrapText="1"/>
    </xf>
    <xf numFmtId="0" fontId="48" fillId="32" borderId="16" xfId="0" applyFont="1" applyFill="1" applyBorder="1" applyAlignment="1">
      <alignment horizontal="center" vertical="center" wrapText="1"/>
    </xf>
    <xf numFmtId="0" fontId="48" fillId="31" borderId="14" xfId="0" applyNumberFormat="1" applyFont="1" applyFill="1" applyBorder="1" applyAlignment="1">
      <alignment horizontal="center" vertical="center" wrapText="1"/>
    </xf>
    <xf numFmtId="0" fontId="48" fillId="31" borderId="23" xfId="0" applyNumberFormat="1" applyFont="1" applyFill="1" applyBorder="1" applyAlignment="1">
      <alignment horizontal="center" vertical="center" wrapText="1"/>
    </xf>
    <xf numFmtId="0" fontId="48" fillId="31" borderId="16" xfId="0" applyNumberFormat="1" applyFont="1" applyFill="1" applyBorder="1" applyAlignment="1">
      <alignment horizontal="center" vertical="center" wrapText="1"/>
    </xf>
    <xf numFmtId="0" fontId="54" fillId="32" borderId="3" xfId="0" applyFont="1" applyFill="1" applyBorder="1" applyAlignment="1">
      <alignment horizontal="center" vertical="center" wrapText="1"/>
    </xf>
    <xf numFmtId="0" fontId="54" fillId="32" borderId="3" xfId="0" applyFont="1" applyFill="1" applyBorder="1" applyAlignment="1">
      <alignment horizontal="center" vertical="top" wrapText="1"/>
    </xf>
    <xf numFmtId="0" fontId="54" fillId="32" borderId="3" xfId="58" applyFont="1" applyFill="1" applyBorder="1" applyAlignment="1">
      <alignment horizontal="center" vertical="center"/>
      <protection/>
    </xf>
    <xf numFmtId="0" fontId="54" fillId="27" borderId="3" xfId="58" applyFont="1" applyFill="1" applyBorder="1" applyAlignment="1">
      <alignment horizontal="center" vertical="center"/>
      <protection/>
    </xf>
    <xf numFmtId="0" fontId="59" fillId="32" borderId="3" xfId="58" applyFont="1" applyFill="1" applyBorder="1" applyAlignment="1">
      <alignment horizontal="center" vertical="center"/>
      <protection/>
    </xf>
    <xf numFmtId="0" fontId="54" fillId="32" borderId="14" xfId="0" applyFont="1" applyFill="1" applyBorder="1" applyAlignment="1">
      <alignment horizontal="center" vertical="center" wrapText="1"/>
    </xf>
    <xf numFmtId="0" fontId="60" fillId="32" borderId="23" xfId="0" applyFont="1" applyFill="1" applyBorder="1" applyAlignment="1">
      <alignment vertical="center" wrapText="1"/>
    </xf>
    <xf numFmtId="0" fontId="48" fillId="32" borderId="14" xfId="0" applyFont="1" applyFill="1" applyBorder="1" applyAlignment="1">
      <alignment horizontal="center" vertical="top" wrapText="1"/>
    </xf>
    <xf numFmtId="0" fontId="53" fillId="32" borderId="23" xfId="0" applyFont="1" applyFill="1" applyBorder="1" applyAlignment="1">
      <alignment wrapText="1"/>
    </xf>
    <xf numFmtId="0" fontId="59" fillId="32" borderId="3"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8" fillId="32" borderId="3" xfId="0" applyFont="1" applyFill="1" applyBorder="1" applyAlignment="1">
      <alignment horizontal="center" vertical="center" wrapText="1"/>
    </xf>
    <xf numFmtId="0" fontId="101" fillId="32" borderId="17" xfId="0" applyFont="1" applyFill="1" applyBorder="1" applyAlignment="1">
      <alignment horizontal="center" wrapText="1"/>
    </xf>
    <xf numFmtId="0" fontId="53" fillId="32" borderId="33" xfId="0" applyFont="1" applyFill="1" applyBorder="1" applyAlignment="1">
      <alignment wrapText="1"/>
    </xf>
    <xf numFmtId="0" fontId="53" fillId="32" borderId="18" xfId="0" applyFont="1" applyFill="1" applyBorder="1" applyAlignment="1">
      <alignment wrapText="1"/>
    </xf>
    <xf numFmtId="0" fontId="53" fillId="32" borderId="32" xfId="0" applyFont="1" applyFill="1" applyBorder="1" applyAlignment="1">
      <alignment wrapText="1"/>
    </xf>
    <xf numFmtId="0" fontId="53" fillId="32" borderId="23" xfId="0" applyFont="1" applyFill="1" applyBorder="1" applyAlignment="1">
      <alignment vertical="center" wrapText="1"/>
    </xf>
    <xf numFmtId="0" fontId="48" fillId="32" borderId="17" xfId="0" applyFont="1" applyFill="1" applyBorder="1" applyAlignment="1">
      <alignment horizontal="center" vertical="center" wrapText="1"/>
    </xf>
    <xf numFmtId="0" fontId="47" fillId="0" borderId="19" xfId="0" applyNumberFormat="1" applyFont="1" applyFill="1" applyBorder="1" applyAlignment="1">
      <alignment horizontal="center" vertical="center" wrapText="1"/>
    </xf>
    <xf numFmtId="209" fontId="47" fillId="0" borderId="19" xfId="0" applyNumberFormat="1" applyFont="1" applyFill="1" applyBorder="1" applyAlignment="1">
      <alignment horizontal="center" vertical="center" wrapText="1"/>
    </xf>
    <xf numFmtId="182" fontId="47" fillId="0" borderId="19" xfId="0" applyNumberFormat="1" applyFont="1" applyFill="1" applyBorder="1" applyAlignment="1">
      <alignment horizontal="center" vertical="center" wrapText="1"/>
    </xf>
    <xf numFmtId="0" fontId="0" fillId="0" borderId="31" xfId="0" applyBorder="1" applyAlignment="1">
      <alignment horizontal="left" vertical="center" wrapText="1"/>
    </xf>
    <xf numFmtId="0" fontId="49" fillId="0" borderId="19" xfId="0" applyFont="1" applyBorder="1" applyAlignment="1">
      <alignment wrapText="1"/>
    </xf>
    <xf numFmtId="0" fontId="49" fillId="0" borderId="15" xfId="0" applyFont="1" applyBorder="1" applyAlignment="1">
      <alignment wrapText="1"/>
    </xf>
    <xf numFmtId="0" fontId="48" fillId="34" borderId="14"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76" fillId="27" borderId="3" xfId="0" applyFont="1" applyFill="1" applyBorder="1" applyAlignment="1">
      <alignment horizontal="center" vertical="center" wrapText="1"/>
    </xf>
    <xf numFmtId="0" fontId="54" fillId="26" borderId="20" xfId="0" applyFont="1" applyFill="1" applyBorder="1" applyAlignment="1">
      <alignment horizontal="center" vertical="center" wrapText="1"/>
    </xf>
    <xf numFmtId="0" fontId="60" fillId="26" borderId="3" xfId="0" applyFont="1" applyFill="1" applyBorder="1" applyAlignment="1">
      <alignment horizontal="center" vertical="center" wrapText="1"/>
    </xf>
    <xf numFmtId="0" fontId="64" fillId="27" borderId="20" xfId="0" applyFont="1" applyFill="1" applyBorder="1" applyAlignment="1">
      <alignment horizontal="center" vertical="center"/>
    </xf>
    <xf numFmtId="0" fontId="81" fillId="27" borderId="3" xfId="0" applyFont="1" applyFill="1" applyBorder="1" applyAlignment="1">
      <alignment vertical="center"/>
    </xf>
    <xf numFmtId="0" fontId="64" fillId="27" borderId="20" xfId="0" applyFont="1" applyFill="1" applyBorder="1" applyAlignment="1">
      <alignment horizontal="center" vertical="center" wrapText="1"/>
    </xf>
    <xf numFmtId="0" fontId="64" fillId="27" borderId="3" xfId="0" applyFont="1" applyFill="1" applyBorder="1" applyAlignment="1">
      <alignment horizontal="center" vertical="center" wrapText="1"/>
    </xf>
    <xf numFmtId="0" fontId="54" fillId="26" borderId="20" xfId="0" applyFont="1" applyFill="1" applyBorder="1" applyAlignment="1">
      <alignment horizontal="center" vertical="center"/>
    </xf>
    <xf numFmtId="0" fontId="60" fillId="26" borderId="3" xfId="0" applyFont="1" applyFill="1" applyBorder="1" applyAlignment="1">
      <alignment horizontal="center" vertical="center"/>
    </xf>
    <xf numFmtId="0" fontId="52" fillId="0" borderId="19" xfId="0" applyFont="1" applyFill="1" applyBorder="1" applyAlignment="1">
      <alignment horizontal="left" vertical="center"/>
    </xf>
    <xf numFmtId="0" fontId="0" fillId="0" borderId="31" xfId="0" applyBorder="1" applyAlignment="1">
      <alignment horizontal="left" vertical="center"/>
    </xf>
    <xf numFmtId="0" fontId="0" fillId="0" borderId="15" xfId="0" applyBorder="1" applyAlignment="1">
      <alignment horizontal="left" vertical="center"/>
    </xf>
    <xf numFmtId="0" fontId="54" fillId="26" borderId="27" xfId="0" applyFont="1" applyFill="1" applyBorder="1" applyAlignment="1">
      <alignment horizontal="center" vertical="center" wrapText="1"/>
    </xf>
    <xf numFmtId="0" fontId="78" fillId="26" borderId="3" xfId="0" applyFont="1" applyFill="1" applyBorder="1" applyAlignment="1">
      <alignment horizontal="center" vertical="center" wrapText="1"/>
    </xf>
    <xf numFmtId="0" fontId="52" fillId="0" borderId="19" xfId="0" applyFont="1" applyFill="1" applyBorder="1" applyAlignment="1">
      <alignment vertical="center"/>
    </xf>
    <xf numFmtId="0" fontId="53" fillId="0" borderId="31" xfId="0" applyFont="1" applyBorder="1" applyAlignment="1">
      <alignment vertical="center"/>
    </xf>
    <xf numFmtId="0" fontId="0" fillId="0" borderId="15" xfId="0" applyBorder="1" applyAlignment="1">
      <alignment vertical="center"/>
    </xf>
    <xf numFmtId="0" fontId="59" fillId="32" borderId="20" xfId="0" applyFont="1" applyFill="1" applyBorder="1" applyAlignment="1">
      <alignment horizontal="center" vertical="center"/>
    </xf>
    <xf numFmtId="0" fontId="59" fillId="32" borderId="3" xfId="0" applyFont="1" applyFill="1" applyBorder="1" applyAlignment="1">
      <alignment horizontal="center" vertical="center"/>
    </xf>
    <xf numFmtId="0" fontId="54" fillId="26" borderId="20" xfId="0" applyNumberFormat="1" applyFont="1" applyFill="1" applyBorder="1" applyAlignment="1">
      <alignment horizontal="center" vertical="center" wrapText="1"/>
    </xf>
    <xf numFmtId="0" fontId="64" fillId="27" borderId="34" xfId="0" applyFont="1" applyFill="1" applyBorder="1" applyAlignment="1">
      <alignment horizontal="center" vertical="center" wrapText="1"/>
    </xf>
    <xf numFmtId="0" fontId="64" fillId="27" borderId="33" xfId="0" applyFont="1" applyFill="1" applyBorder="1" applyAlignment="1">
      <alignment horizontal="center" vertical="center" wrapText="1"/>
    </xf>
    <xf numFmtId="0" fontId="54" fillId="26" borderId="27" xfId="0" applyFont="1" applyFill="1" applyBorder="1" applyAlignment="1">
      <alignment horizontal="center" vertical="center"/>
    </xf>
    <xf numFmtId="0" fontId="54" fillId="26" borderId="23" xfId="0" applyFont="1" applyFill="1" applyBorder="1" applyAlignment="1">
      <alignment horizontal="center" vertical="center"/>
    </xf>
    <xf numFmtId="0" fontId="59" fillId="32" borderId="34" xfId="0" applyFont="1" applyFill="1" applyBorder="1" applyAlignment="1">
      <alignment horizontal="center" vertical="center"/>
    </xf>
    <xf numFmtId="0" fontId="59" fillId="32" borderId="33" xfId="0" applyFont="1" applyFill="1" applyBorder="1" applyAlignment="1">
      <alignment horizontal="center" vertical="center"/>
    </xf>
    <xf numFmtId="0" fontId="54" fillId="26" borderId="20" xfId="58" applyFont="1" applyFill="1" applyBorder="1" applyAlignment="1">
      <alignment horizontal="center" vertical="center"/>
      <protection/>
    </xf>
    <xf numFmtId="0" fontId="54" fillId="26" borderId="3" xfId="58" applyFont="1" applyFill="1" applyBorder="1" applyAlignment="1">
      <alignment horizontal="center" vertical="center"/>
      <protection/>
    </xf>
  </cellXfs>
  <cellStyles count="112">
    <cellStyle name="Normal" xfId="0"/>
    <cellStyle name="RowLevel_0" xfId="1"/>
    <cellStyle name="&#13;&#10;JournalTemplate=C:\COMFO\CTALK\JOURSTD.TPL&#13;&#10;LbStateAddress=3 3 0 251 1 89 2 311&#13;&#10;LbStateJou" xfId="15"/>
    <cellStyle name="??_?????20051106" xfId="16"/>
    <cellStyle name="?’ћѓћ‚›‰" xfId="17"/>
    <cellStyle name="_Price SITES" xfId="18"/>
    <cellStyle name="_Price_Venbest" xfId="19"/>
    <cellStyle name="_Кнопки" xfId="20"/>
    <cellStyle name="”?ќђќ‘ћ‚›‰" xfId="21"/>
    <cellStyle name="”?љ‘?ђћ‚ђќќ›‰" xfId="22"/>
    <cellStyle name="”ќђќ‘ћ‚›‰" xfId="23"/>
    <cellStyle name="”љ‘ђћ‚ђќќ›‰" xfId="24"/>
    <cellStyle name="„…ќ…†ќ›‰" xfId="25"/>
    <cellStyle name="‡ђѓћ‹ћ‚ћљ1" xfId="26"/>
    <cellStyle name="‡ђѓћ‹ћ‚ћљ2" xfId="27"/>
    <cellStyle name="’ћѓћ‚›‰" xfId="28"/>
    <cellStyle name="20% - Акцент1" xfId="29"/>
    <cellStyle name="20% - Акцент2" xfId="30"/>
    <cellStyle name="20% - Акцент3" xfId="31"/>
    <cellStyle name="20% - Акцент4" xfId="32"/>
    <cellStyle name="20% - Акцент5" xfId="33"/>
    <cellStyle name="20% - Акцент6" xfId="34"/>
    <cellStyle name="40% - Акцент1" xfId="35"/>
    <cellStyle name="40% - Акцент2" xfId="36"/>
    <cellStyle name="40% - Акцент3" xfId="37"/>
    <cellStyle name="40% - Акцент4" xfId="38"/>
    <cellStyle name="40% - Акцент5" xfId="39"/>
    <cellStyle name="40% - Акцент6" xfId="40"/>
    <cellStyle name="60% - Акцент1" xfId="41"/>
    <cellStyle name="60% - Акцент2" xfId="42"/>
    <cellStyle name="60% - Акцент3" xfId="43"/>
    <cellStyle name="60% - Акцент4" xfId="44"/>
    <cellStyle name="60% - Акцент5" xfId="45"/>
    <cellStyle name="60% - Акцент6" xfId="46"/>
    <cellStyle name="Comma [0]_Inputs" xfId="47"/>
    <cellStyle name="Comma_1702H" xfId="48"/>
    <cellStyle name="Currency [0]_Inputs" xfId="49"/>
    <cellStyle name="Currency_Inputs" xfId="50"/>
    <cellStyle name="Currency0" xfId="51"/>
    <cellStyle name="Euro" xfId="52"/>
    <cellStyle name="Gray_Normal" xfId="53"/>
    <cellStyle name="Grey" xfId="54"/>
    <cellStyle name="Input [yellow]" xfId="55"/>
    <cellStyle name="Normal - Style1" xfId="56"/>
    <cellStyle name="Normal_1702H" xfId="57"/>
    <cellStyle name="Normal_PL_1" xfId="58"/>
    <cellStyle name="Normale_Foglio1" xfId="59"/>
    <cellStyle name="Percent [2]" xfId="60"/>
    <cellStyle name="Price_hd1" xfId="61"/>
    <cellStyle name="Standard_CCTV-EXPORT-T2." xfId="62"/>
    <cellStyle name="tableau price list CDVI" xfId="63"/>
    <cellStyle name="Акцент1" xfId="64"/>
    <cellStyle name="Акцент2" xfId="65"/>
    <cellStyle name="Акцент3" xfId="66"/>
    <cellStyle name="Акцент4" xfId="67"/>
    <cellStyle name="Акцент5" xfId="68"/>
    <cellStyle name="Акцент6" xfId="69"/>
    <cellStyle name="Белый" xfId="70"/>
    <cellStyle name="Ввод " xfId="71"/>
    <cellStyle name="Вывод" xfId="72"/>
    <cellStyle name="Вычисление" xfId="73"/>
    <cellStyle name="Hyperlink" xfId="74"/>
    <cellStyle name="Гиперссылка 2"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_Кабель" xfId="88"/>
    <cellStyle name="Обычный 25" xfId="89"/>
    <cellStyle name="Обычный 26" xfId="90"/>
    <cellStyle name="Обычный 27" xfId="91"/>
    <cellStyle name="Обычный 28" xfId="92"/>
    <cellStyle name="Обычный 3" xfId="93"/>
    <cellStyle name="Обычный 3 2" xfId="94"/>
    <cellStyle name="Обычный 4" xfId="95"/>
    <cellStyle name="Обычный 5" xfId="96"/>
    <cellStyle name="Обычный 6" xfId="97"/>
    <cellStyle name="Обычный 8" xfId="98"/>
    <cellStyle name="Обычный_INVEST_06_04_2011" xfId="99"/>
    <cellStyle name="Обычный_New_price_jun2005" xfId="100"/>
    <cellStyle name="Обычный_Ostsklad" xfId="101"/>
    <cellStyle name="Обычный_Price_STA 2006_ноябрь" xfId="102"/>
    <cellStyle name="Обычный_SELCO" xfId="103"/>
    <cellStyle name="Обычный_Vlad" xfId="104"/>
    <cellStyle name="Обычный_Лист1" xfId="105"/>
    <cellStyle name="Обычный_Лист1_1" xfId="106"/>
    <cellStyle name="Обычный_Лист1_Лист1" xfId="107"/>
    <cellStyle name="Обычный_Окончательный вариант" xfId="108"/>
    <cellStyle name="Followed Hyperlink" xfId="109"/>
    <cellStyle name="Плохой" xfId="110"/>
    <cellStyle name="Пояснение" xfId="111"/>
    <cellStyle name="Примечание" xfId="112"/>
    <cellStyle name="Percent" xfId="113"/>
    <cellStyle name="Связанная ячейка" xfId="114"/>
    <cellStyle name="Стиль 1" xfId="115"/>
    <cellStyle name="Текст предупреждения" xfId="116"/>
    <cellStyle name="Тысячи [0]_ Лига М" xfId="117"/>
    <cellStyle name="Тысячи_ Лига М" xfId="118"/>
    <cellStyle name="Comma" xfId="119"/>
    <cellStyle name="Comma [0]" xfId="120"/>
    <cellStyle name="Хороший" xfId="121"/>
    <cellStyle name="Џђћ–…ќ’ќ›‰" xfId="122"/>
    <cellStyle name="좋음" xfId="123"/>
    <cellStyle name="표준_Camera List_Feb_2005_rev1"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0</xdr:rowOff>
    </xdr:from>
    <xdr:to>
      <xdr:col>0</xdr:col>
      <xdr:colOff>9525</xdr:colOff>
      <xdr:row>31</xdr:row>
      <xdr:rowOff>28575</xdr:rowOff>
    </xdr:to>
    <xdr:pic>
      <xdr:nvPicPr>
        <xdr:cNvPr id="1" name="Picture 1" descr="space"/>
        <xdr:cNvPicPr preferRelativeResize="1">
          <a:picLocks noChangeAspect="1"/>
        </xdr:cNvPicPr>
      </xdr:nvPicPr>
      <xdr:blipFill>
        <a:blip r:embed="rId1"/>
        <a:stretch>
          <a:fillRect/>
        </a:stretch>
      </xdr:blipFill>
      <xdr:spPr>
        <a:xfrm>
          <a:off x="0" y="5829300"/>
          <a:ext cx="9525" cy="190500"/>
        </a:xfrm>
        <a:prstGeom prst="rect">
          <a:avLst/>
        </a:prstGeom>
        <a:noFill/>
        <a:ln w="9525" cmpd="sng">
          <a:noFill/>
        </a:ln>
      </xdr:spPr>
    </xdr:pic>
    <xdr:clientData/>
  </xdr:twoCellAnchor>
  <xdr:twoCellAnchor editAs="oneCell">
    <xdr:from>
      <xdr:col>0</xdr:col>
      <xdr:colOff>0</xdr:colOff>
      <xdr:row>30</xdr:row>
      <xdr:rowOff>0</xdr:rowOff>
    </xdr:from>
    <xdr:to>
      <xdr:col>0</xdr:col>
      <xdr:colOff>9525</xdr:colOff>
      <xdr:row>31</xdr:row>
      <xdr:rowOff>19050</xdr:rowOff>
    </xdr:to>
    <xdr:pic>
      <xdr:nvPicPr>
        <xdr:cNvPr id="2" name="Picture 2" descr="dot"/>
        <xdr:cNvPicPr preferRelativeResize="1">
          <a:picLocks noChangeAspect="1"/>
        </xdr:cNvPicPr>
      </xdr:nvPicPr>
      <xdr:blipFill>
        <a:blip r:embed="rId1"/>
        <a:stretch>
          <a:fillRect/>
        </a:stretch>
      </xdr:blipFill>
      <xdr:spPr>
        <a:xfrm>
          <a:off x="0" y="5829300"/>
          <a:ext cx="9525" cy="180975"/>
        </a:xfrm>
        <a:prstGeom prst="rect">
          <a:avLst/>
        </a:prstGeom>
        <a:noFill/>
        <a:ln w="9525" cmpd="sng">
          <a:noFill/>
        </a:ln>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 name="Picture 3" descr="dot"/>
        <xdr:cNvPicPr preferRelativeResize="1">
          <a:picLocks noChangeAspect="1"/>
        </xdr:cNvPicPr>
      </xdr:nvPicPr>
      <xdr:blipFill>
        <a:blip r:embed="rId1"/>
        <a:stretch>
          <a:fillRect/>
        </a:stretch>
      </xdr:blipFill>
      <xdr:spPr>
        <a:xfrm>
          <a:off x="0" y="582930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externalLinks/_rels/externalLink1.xml.rels><?xml version="1.0" encoding="utf-8" standalone="yes"?><Relationships xmlns="http://schemas.openxmlformats.org/package/2006/relationships"><Relationship Id="rId1" Type="http://schemas.openxmlformats.org/officeDocument/2006/relationships/externalLinkPath" Target="\&#1044;&#1057;&#1055;\!!!!!!!!!!!&#1044;&#1083;&#1103;%20&#1088;&#1072;&#1073;&#1086;&#1090;&#1099;_2012\VIDEO\_&#1055;&#1056;&#1040;&#1049;&#1057;&#1067;\&#1042;&#1093;&#1086;&#1076;\&#1055;&#1088;&#1072;&#1081;&#1089;%20VIP_18-01-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4;&#1057;&#1055;\!!!!!!!!!!!&#1044;&#1083;&#1103;%20&#1088;&#1072;&#1073;&#1086;&#1090;&#1099;_2012\VIDEO\ORION_Video_NAL_27.02.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57;&#1055;\!!!!!!!!!!!&#1044;&#1083;&#1103;%20&#1088;&#1072;&#1073;&#1086;&#1090;&#1099;_2012\VIDEO\&#1056;&#1072;&#1073;&#1086;&#1095;&#1080;&#1081;_&#1042;&#1048;&#1044;&#1045;&#10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ьный"/>
      <sheetName val="Содержание"/>
      <sheetName val="Домофонные системы"/>
      <sheetName val="STS"/>
      <sheetName val="IMPREZA"/>
      <sheetName val="Проф. техника"/>
      <sheetName val="Twist"/>
      <sheetName val="Доп.оборуд."/>
      <sheetName val="СКУД"/>
      <sheetName val="ОПС"/>
      <sheetName val="Платы видеоввода"/>
      <sheetName val="IP решени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одержание"/>
      <sheetName val="Домофоны"/>
      <sheetName val="Partizan"/>
      <sheetName val="STS"/>
      <sheetName val="IMPREZA"/>
      <sheetName val="CNB"/>
      <sheetName val="Видео_аксессуары"/>
      <sheetName val="СКУД"/>
      <sheetName val="ЗолВорота"/>
      <sheetName val="Access Net"/>
      <sheetName val="STOP-Net"/>
      <sheetName val="Турникет"/>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tizan_O"/>
      <sheetName val="DOMOFON"/>
      <sheetName val="STS_O"/>
      <sheetName val="IMPREZA_O"/>
      <sheetName val="CNB_O"/>
      <sheetName val="Содержание"/>
      <sheetName val="Домофоны"/>
      <sheetName val="Partizan"/>
      <sheetName val="STS"/>
      <sheetName val="IMPREZA"/>
      <sheetName val="CNB"/>
      <sheetName val="Видео_аксессуары"/>
      <sheetName val="СКУД"/>
      <sheetName val="ЗолВорота"/>
      <sheetName val="Access Net"/>
      <sheetName val="STOP-Net"/>
      <sheetName val="Турнике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gpspla.ne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V80"/>
  <sheetViews>
    <sheetView tabSelected="1" zoomScaleSheetLayoutView="100" zoomScalePageLayoutView="0" workbookViewId="0" topLeftCell="A1">
      <pane ySplit="7" topLeftCell="A8" activePane="bottomLeft" state="frozen"/>
      <selection pane="topLeft" activeCell="A1" sqref="A1"/>
      <selection pane="bottomLeft" activeCell="A22" sqref="A22:B22"/>
    </sheetView>
  </sheetViews>
  <sheetFormatPr defaultColWidth="9.00390625" defaultRowHeight="12.75"/>
  <cols>
    <col min="1" max="1" width="77.375" style="2" customWidth="1"/>
    <col min="2" max="2" width="15.75390625" style="1" customWidth="1"/>
    <col min="3" max="22" width="9.125" style="1" customWidth="1"/>
    <col min="23" max="16384" width="9.125" style="2" customWidth="1"/>
  </cols>
  <sheetData>
    <row r="1" spans="1:2" ht="24" customHeight="1">
      <c r="A1" s="318" t="s">
        <v>483</v>
      </c>
      <c r="B1" s="319"/>
    </row>
    <row r="2" spans="1:2" ht="10.5" customHeight="1">
      <c r="A2" s="320"/>
      <c r="B2" s="321"/>
    </row>
    <row r="3" spans="1:2" ht="15">
      <c r="A3" s="320" t="s">
        <v>2575</v>
      </c>
      <c r="B3" s="321"/>
    </row>
    <row r="4" spans="1:2" ht="15.75">
      <c r="A4" s="320" t="s">
        <v>2576</v>
      </c>
      <c r="B4" s="321"/>
    </row>
    <row r="5" spans="1:2" ht="15">
      <c r="A5" s="304"/>
      <c r="B5" s="37" t="s">
        <v>481</v>
      </c>
    </row>
    <row r="6" spans="1:2" ht="15">
      <c r="A6" s="304"/>
      <c r="B6" s="37" t="s">
        <v>2578</v>
      </c>
    </row>
    <row r="7" spans="1:2" ht="15">
      <c r="A7" s="36"/>
      <c r="B7" s="305" t="s">
        <v>2577</v>
      </c>
    </row>
    <row r="8" spans="1:2" ht="33" customHeight="1">
      <c r="A8" s="314" t="s">
        <v>117</v>
      </c>
      <c r="B8" s="315"/>
    </row>
    <row r="9" spans="1:2" ht="18" customHeight="1">
      <c r="A9" s="38" t="s">
        <v>482</v>
      </c>
      <c r="B9" s="35"/>
    </row>
    <row r="10" spans="1:2" ht="18" customHeight="1">
      <c r="A10" s="38"/>
      <c r="B10" s="35"/>
    </row>
    <row r="11" spans="1:2" ht="17.25" customHeight="1">
      <c r="A11" s="85" t="s">
        <v>19</v>
      </c>
      <c r="B11" s="35"/>
    </row>
    <row r="12" spans="1:2" ht="16.5" customHeight="1">
      <c r="A12" s="85" t="s">
        <v>20</v>
      </c>
      <c r="B12" s="35"/>
    </row>
    <row r="13" spans="1:2" ht="18" customHeight="1">
      <c r="A13" s="85" t="s">
        <v>21</v>
      </c>
      <c r="B13" s="35"/>
    </row>
    <row r="14" spans="1:2" ht="18.75" customHeight="1">
      <c r="A14" s="34"/>
      <c r="B14" s="35"/>
    </row>
    <row r="15" spans="1:22" s="4" customFormat="1" ht="16.5" customHeight="1">
      <c r="A15" s="316" t="s">
        <v>18</v>
      </c>
      <c r="B15" s="317"/>
      <c r="C15" s="3"/>
      <c r="D15" s="3"/>
      <c r="E15" s="3"/>
      <c r="F15" s="3"/>
      <c r="G15" s="3"/>
      <c r="H15" s="3"/>
      <c r="I15" s="3"/>
      <c r="J15" s="3"/>
      <c r="K15" s="3"/>
      <c r="L15" s="3"/>
      <c r="M15" s="3"/>
      <c r="N15" s="3"/>
      <c r="O15" s="3"/>
      <c r="P15" s="3"/>
      <c r="Q15" s="3"/>
      <c r="R15" s="3"/>
      <c r="S15" s="3"/>
      <c r="T15" s="3"/>
      <c r="U15" s="3"/>
      <c r="V15" s="3"/>
    </row>
    <row r="16" spans="1:22" s="11" customFormat="1" ht="12.75">
      <c r="A16" s="29" t="s">
        <v>22</v>
      </c>
      <c r="B16" s="20"/>
      <c r="C16" s="10"/>
      <c r="D16" s="10"/>
      <c r="E16" s="10"/>
      <c r="F16" s="10"/>
      <c r="G16" s="10"/>
      <c r="H16" s="10"/>
      <c r="I16" s="10"/>
      <c r="J16" s="10"/>
      <c r="K16" s="10"/>
      <c r="L16" s="10"/>
      <c r="M16" s="10"/>
      <c r="N16" s="10"/>
      <c r="O16" s="10"/>
      <c r="P16" s="10"/>
      <c r="Q16" s="10"/>
      <c r="R16" s="10"/>
      <c r="S16" s="10"/>
      <c r="T16" s="10"/>
      <c r="U16" s="10"/>
      <c r="V16" s="10"/>
    </row>
    <row r="17" spans="1:22" s="11" customFormat="1" ht="12.75">
      <c r="A17" s="28" t="s">
        <v>484</v>
      </c>
      <c r="B17" s="20"/>
      <c r="C17" s="10"/>
      <c r="D17" s="10"/>
      <c r="E17" s="10"/>
      <c r="F17" s="10"/>
      <c r="G17" s="10"/>
      <c r="H17" s="10"/>
      <c r="I17" s="10"/>
      <c r="J17" s="10"/>
      <c r="K17" s="10"/>
      <c r="L17" s="10"/>
      <c r="M17" s="10"/>
      <c r="N17" s="10"/>
      <c r="O17" s="10"/>
      <c r="P17" s="10"/>
      <c r="Q17" s="10"/>
      <c r="R17" s="10"/>
      <c r="S17" s="10"/>
      <c r="T17" s="10"/>
      <c r="U17" s="10"/>
      <c r="V17" s="10"/>
    </row>
    <row r="18" spans="1:22" s="13" customFormat="1" ht="12.75">
      <c r="A18" s="22" t="s">
        <v>485</v>
      </c>
      <c r="B18" s="19"/>
      <c r="C18" s="12"/>
      <c r="D18" s="12"/>
      <c r="E18" s="12"/>
      <c r="F18" s="12"/>
      <c r="G18" s="12"/>
      <c r="H18" s="12"/>
      <c r="I18" s="12"/>
      <c r="J18" s="12"/>
      <c r="K18" s="12"/>
      <c r="L18" s="12"/>
      <c r="M18" s="12"/>
      <c r="N18" s="12"/>
      <c r="O18" s="12"/>
      <c r="P18" s="12"/>
      <c r="Q18" s="12"/>
      <c r="R18" s="12"/>
      <c r="S18" s="12"/>
      <c r="T18" s="12"/>
      <c r="U18" s="12"/>
      <c r="V18" s="12"/>
    </row>
    <row r="19" spans="1:22" s="15" customFormat="1" ht="12.75">
      <c r="A19" s="21"/>
      <c r="B19" s="19"/>
      <c r="C19" s="14"/>
      <c r="D19" s="14"/>
      <c r="E19" s="14"/>
      <c r="F19" s="14"/>
      <c r="G19" s="14"/>
      <c r="H19" s="14"/>
      <c r="I19" s="14"/>
      <c r="J19" s="14"/>
      <c r="K19" s="14"/>
      <c r="L19" s="14"/>
      <c r="M19" s="14"/>
      <c r="N19" s="14"/>
      <c r="O19" s="14"/>
      <c r="P19" s="14"/>
      <c r="Q19" s="14"/>
      <c r="R19" s="14"/>
      <c r="S19" s="14"/>
      <c r="T19" s="14"/>
      <c r="U19" s="14"/>
      <c r="V19" s="14"/>
    </row>
    <row r="20" spans="1:22" s="15" customFormat="1" ht="15" customHeight="1">
      <c r="A20" s="316" t="s">
        <v>118</v>
      </c>
      <c r="B20" s="317"/>
      <c r="C20" s="14"/>
      <c r="D20" s="14"/>
      <c r="E20" s="14"/>
      <c r="F20" s="14"/>
      <c r="G20" s="14"/>
      <c r="H20" s="14"/>
      <c r="I20" s="14"/>
      <c r="J20" s="14"/>
      <c r="K20" s="14"/>
      <c r="L20" s="14"/>
      <c r="M20" s="14"/>
      <c r="N20" s="14"/>
      <c r="O20" s="14"/>
      <c r="P20" s="14"/>
      <c r="Q20" s="14"/>
      <c r="R20" s="14"/>
      <c r="S20" s="14"/>
      <c r="T20" s="14"/>
      <c r="U20" s="14"/>
      <c r="V20" s="14"/>
    </row>
    <row r="21" spans="1:22" s="15" customFormat="1" ht="12" customHeight="1">
      <c r="A21" s="26"/>
      <c r="B21" s="27"/>
      <c r="C21" s="14"/>
      <c r="D21" s="14"/>
      <c r="E21" s="14"/>
      <c r="F21" s="14"/>
      <c r="G21" s="14"/>
      <c r="H21" s="14"/>
      <c r="I21" s="14"/>
      <c r="J21" s="14"/>
      <c r="K21" s="14"/>
      <c r="L21" s="14"/>
      <c r="M21" s="14"/>
      <c r="N21" s="14"/>
      <c r="O21" s="14"/>
      <c r="P21" s="14"/>
      <c r="Q21" s="14"/>
      <c r="R21" s="14"/>
      <c r="S21" s="14"/>
      <c r="T21" s="14"/>
      <c r="U21" s="14"/>
      <c r="V21" s="14"/>
    </row>
    <row r="22" spans="1:22" s="15" customFormat="1" ht="12.75">
      <c r="A22" s="306" t="s">
        <v>122</v>
      </c>
      <c r="B22" s="307"/>
      <c r="C22" s="14"/>
      <c r="D22" s="14"/>
      <c r="E22" s="14"/>
      <c r="F22" s="14"/>
      <c r="G22" s="14"/>
      <c r="H22" s="14"/>
      <c r="I22" s="14"/>
      <c r="J22" s="14"/>
      <c r="K22" s="14"/>
      <c r="L22" s="14"/>
      <c r="M22" s="14"/>
      <c r="N22" s="14"/>
      <c r="O22" s="14"/>
      <c r="P22" s="14"/>
      <c r="Q22" s="14"/>
      <c r="R22" s="14"/>
      <c r="S22" s="14"/>
      <c r="T22" s="14"/>
      <c r="U22" s="14"/>
      <c r="V22" s="14"/>
    </row>
    <row r="23" spans="1:22" s="15" customFormat="1" ht="12.75">
      <c r="A23" s="306" t="s">
        <v>2573</v>
      </c>
      <c r="B23" s="307"/>
      <c r="C23" s="14"/>
      <c r="D23" s="14"/>
      <c r="E23" s="14"/>
      <c r="F23" s="14"/>
      <c r="G23" s="14"/>
      <c r="H23" s="14"/>
      <c r="I23" s="14"/>
      <c r="J23" s="14"/>
      <c r="K23" s="14"/>
      <c r="L23" s="14"/>
      <c r="M23" s="14"/>
      <c r="N23" s="14"/>
      <c r="O23" s="14"/>
      <c r="P23" s="14"/>
      <c r="Q23" s="14"/>
      <c r="R23" s="14"/>
      <c r="S23" s="14"/>
      <c r="T23" s="14"/>
      <c r="U23" s="14"/>
      <c r="V23" s="14"/>
    </row>
    <row r="24" spans="1:22" s="15" customFormat="1" ht="12.75">
      <c r="A24" s="306" t="s">
        <v>123</v>
      </c>
      <c r="B24" s="307"/>
      <c r="C24" s="14"/>
      <c r="D24" s="14"/>
      <c r="E24" s="14"/>
      <c r="F24" s="14"/>
      <c r="G24" s="14"/>
      <c r="H24" s="14"/>
      <c r="I24" s="14"/>
      <c r="J24" s="14"/>
      <c r="K24" s="14"/>
      <c r="L24" s="14"/>
      <c r="M24" s="14"/>
      <c r="N24" s="14"/>
      <c r="O24" s="14"/>
      <c r="P24" s="14"/>
      <c r="Q24" s="14"/>
      <c r="R24" s="14"/>
      <c r="S24" s="14"/>
      <c r="T24" s="14"/>
      <c r="U24" s="14"/>
      <c r="V24" s="14"/>
    </row>
    <row r="25" spans="1:22" s="15" customFormat="1" ht="12.75" customHeight="1">
      <c r="A25" s="306" t="s">
        <v>124</v>
      </c>
      <c r="B25" s="307"/>
      <c r="C25" s="14"/>
      <c r="D25" s="14"/>
      <c r="E25" s="14"/>
      <c r="F25" s="14"/>
      <c r="G25" s="14"/>
      <c r="H25" s="14"/>
      <c r="I25" s="14"/>
      <c r="J25" s="14"/>
      <c r="K25" s="14"/>
      <c r="L25" s="14"/>
      <c r="M25" s="14"/>
      <c r="N25" s="14"/>
      <c r="O25" s="14"/>
      <c r="P25" s="14"/>
      <c r="Q25" s="14"/>
      <c r="R25" s="14"/>
      <c r="S25" s="14"/>
      <c r="T25" s="14"/>
      <c r="U25" s="14"/>
      <c r="V25" s="14"/>
    </row>
    <row r="26" spans="1:22" s="6" customFormat="1" ht="12.75">
      <c r="A26" s="306" t="s">
        <v>2565</v>
      </c>
      <c r="B26" s="307"/>
      <c r="C26" s="5"/>
      <c r="D26" s="5"/>
      <c r="E26" s="5"/>
      <c r="F26" s="5"/>
      <c r="G26" s="5"/>
      <c r="H26" s="5"/>
      <c r="I26" s="5"/>
      <c r="J26" s="5"/>
      <c r="K26" s="5"/>
      <c r="L26" s="5"/>
      <c r="M26" s="5"/>
      <c r="N26" s="5"/>
      <c r="O26" s="5"/>
      <c r="P26" s="5"/>
      <c r="Q26" s="5"/>
      <c r="R26" s="5"/>
      <c r="S26" s="5"/>
      <c r="T26" s="5"/>
      <c r="U26" s="5"/>
      <c r="V26" s="5"/>
    </row>
    <row r="27" spans="1:22" s="6" customFormat="1" ht="12.75">
      <c r="A27" s="41" t="s">
        <v>2568</v>
      </c>
      <c r="B27" s="42"/>
      <c r="C27" s="5"/>
      <c r="D27" s="5"/>
      <c r="E27" s="5"/>
      <c r="F27" s="5"/>
      <c r="G27" s="5"/>
      <c r="H27" s="5"/>
      <c r="I27" s="5"/>
      <c r="J27" s="5"/>
      <c r="K27" s="5"/>
      <c r="L27" s="5"/>
      <c r="M27" s="5"/>
      <c r="N27" s="5"/>
      <c r="O27" s="5"/>
      <c r="P27" s="5"/>
      <c r="Q27" s="5"/>
      <c r="R27" s="5"/>
      <c r="S27" s="5"/>
      <c r="T27" s="5"/>
      <c r="U27" s="5"/>
      <c r="V27" s="5"/>
    </row>
    <row r="28" spans="1:22" s="6" customFormat="1" ht="12.75">
      <c r="A28" s="41" t="s">
        <v>2569</v>
      </c>
      <c r="B28" s="42"/>
      <c r="C28" s="5"/>
      <c r="D28" s="5"/>
      <c r="E28" s="5"/>
      <c r="F28" s="5"/>
      <c r="G28" s="5"/>
      <c r="H28" s="5"/>
      <c r="I28" s="5"/>
      <c r="J28" s="5"/>
      <c r="K28" s="5"/>
      <c r="L28" s="5"/>
      <c r="M28" s="5"/>
      <c r="N28" s="5"/>
      <c r="O28" s="5"/>
      <c r="P28" s="5"/>
      <c r="Q28" s="5"/>
      <c r="R28" s="5"/>
      <c r="S28" s="5"/>
      <c r="T28" s="5"/>
      <c r="U28" s="5"/>
      <c r="V28" s="5"/>
    </row>
    <row r="29" spans="1:22" s="6" customFormat="1" ht="12.75">
      <c r="A29" s="41" t="s">
        <v>2570</v>
      </c>
      <c r="B29" s="42"/>
      <c r="C29" s="5"/>
      <c r="D29" s="5"/>
      <c r="E29" s="5"/>
      <c r="F29" s="5"/>
      <c r="G29" s="5"/>
      <c r="H29" s="5"/>
      <c r="I29" s="5"/>
      <c r="J29" s="5"/>
      <c r="K29" s="5"/>
      <c r="L29" s="5"/>
      <c r="M29" s="5"/>
      <c r="N29" s="5"/>
      <c r="O29" s="5"/>
      <c r="P29" s="5"/>
      <c r="Q29" s="5"/>
      <c r="R29" s="5"/>
      <c r="S29" s="5"/>
      <c r="T29" s="5"/>
      <c r="U29" s="5"/>
      <c r="V29" s="5"/>
    </row>
    <row r="30" spans="1:22" s="6" customFormat="1" ht="12.75">
      <c r="A30" s="41" t="s">
        <v>2571</v>
      </c>
      <c r="B30" s="42"/>
      <c r="C30" s="5"/>
      <c r="D30" s="5"/>
      <c r="E30" s="5"/>
      <c r="F30" s="5"/>
      <c r="G30" s="5"/>
      <c r="H30" s="5"/>
      <c r="I30" s="5"/>
      <c r="J30" s="5"/>
      <c r="K30" s="5"/>
      <c r="L30" s="5"/>
      <c r="M30" s="5"/>
      <c r="N30" s="5"/>
      <c r="O30" s="5"/>
      <c r="P30" s="5"/>
      <c r="Q30" s="5"/>
      <c r="R30" s="5"/>
      <c r="S30" s="5"/>
      <c r="T30" s="5"/>
      <c r="U30" s="5"/>
      <c r="V30" s="5"/>
    </row>
    <row r="31" spans="1:2" ht="12.75">
      <c r="A31" s="306" t="s">
        <v>125</v>
      </c>
      <c r="B31" s="307"/>
    </row>
    <row r="32" spans="1:2" ht="12.75">
      <c r="A32" s="306" t="s">
        <v>126</v>
      </c>
      <c r="B32" s="307"/>
    </row>
    <row r="33" spans="1:2" ht="12.75">
      <c r="A33" s="41" t="s">
        <v>2572</v>
      </c>
      <c r="B33" s="42"/>
    </row>
    <row r="34" spans="1:2" ht="12.75">
      <c r="A34" s="306" t="s">
        <v>120</v>
      </c>
      <c r="B34" s="307"/>
    </row>
    <row r="35" spans="1:2" ht="12.75">
      <c r="A35" s="306" t="s">
        <v>25</v>
      </c>
      <c r="B35" s="307"/>
    </row>
    <row r="36" spans="1:2" ht="12.75">
      <c r="A36" s="306" t="s">
        <v>2566</v>
      </c>
      <c r="B36" s="307"/>
    </row>
    <row r="37" spans="1:2" ht="12.75">
      <c r="A37" s="306" t="s">
        <v>119</v>
      </c>
      <c r="B37" s="307"/>
    </row>
    <row r="38" spans="1:2" ht="12.75">
      <c r="A38" s="306" t="s">
        <v>2567</v>
      </c>
      <c r="B38" s="307"/>
    </row>
    <row r="39" spans="1:2" ht="12.75">
      <c r="A39" s="306" t="s">
        <v>121</v>
      </c>
      <c r="B39" s="307"/>
    </row>
    <row r="40" ht="12.75">
      <c r="B40" s="2"/>
    </row>
    <row r="41" spans="1:2" ht="6" customHeight="1">
      <c r="A41" s="32"/>
      <c r="B41" s="33"/>
    </row>
    <row r="42" spans="1:2" ht="15.75">
      <c r="A42" s="312" t="s">
        <v>23</v>
      </c>
      <c r="B42" s="313"/>
    </row>
    <row r="43" spans="1:2" ht="15.75">
      <c r="A43" s="312" t="s">
        <v>2574</v>
      </c>
      <c r="B43" s="313"/>
    </row>
    <row r="44" spans="1:2" ht="15.75">
      <c r="A44" s="39"/>
      <c r="B44" s="40"/>
    </row>
    <row r="45" spans="1:2" ht="18">
      <c r="A45" s="308" t="s">
        <v>24</v>
      </c>
      <c r="B45" s="309"/>
    </row>
    <row r="46" spans="1:2" ht="12.75">
      <c r="A46" s="310"/>
      <c r="B46" s="311"/>
    </row>
    <row r="47" ht="12.75">
      <c r="A47" s="1"/>
    </row>
    <row r="48" ht="12.75">
      <c r="A48" s="1"/>
    </row>
    <row r="49" ht="12.75">
      <c r="A49" s="1"/>
    </row>
    <row r="50" ht="12.75">
      <c r="A50" s="1"/>
    </row>
    <row r="51" ht="12.75">
      <c r="A51" s="1"/>
    </row>
    <row r="52" ht="12.75">
      <c r="A52" s="1"/>
    </row>
    <row r="53" ht="12.75">
      <c r="A53" s="1"/>
    </row>
    <row r="54" ht="12.75">
      <c r="A54" s="1"/>
    </row>
    <row r="55" ht="12.75">
      <c r="A55" s="1"/>
    </row>
    <row r="56" ht="12.75">
      <c r="A56" s="1"/>
    </row>
    <row r="57" ht="12.75">
      <c r="A57" s="1"/>
    </row>
    <row r="58" ht="12.75">
      <c r="A58" s="1"/>
    </row>
    <row r="59" ht="12.75">
      <c r="A59" s="1"/>
    </row>
    <row r="60" ht="12.75">
      <c r="A60" s="1"/>
    </row>
    <row r="61" ht="12.75">
      <c r="A61" s="1"/>
    </row>
    <row r="62" ht="12.75">
      <c r="A62" s="1"/>
    </row>
    <row r="63" ht="12.75">
      <c r="A63" s="1"/>
    </row>
    <row r="64" ht="12.75">
      <c r="A64" s="1"/>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sheetData>
  <sheetProtection/>
  <mergeCells count="24">
    <mergeCell ref="A1:B1"/>
    <mergeCell ref="A2:B2"/>
    <mergeCell ref="A3:B3"/>
    <mergeCell ref="A4:B4"/>
    <mergeCell ref="A20:B20"/>
    <mergeCell ref="A22:B22"/>
    <mergeCell ref="A39:B39"/>
    <mergeCell ref="A38:B38"/>
    <mergeCell ref="A35:B35"/>
    <mergeCell ref="A36:B36"/>
    <mergeCell ref="A32:B32"/>
    <mergeCell ref="A8:B8"/>
    <mergeCell ref="A15:B15"/>
    <mergeCell ref="A23:B23"/>
    <mergeCell ref="A24:B24"/>
    <mergeCell ref="A45:B45"/>
    <mergeCell ref="A46:B46"/>
    <mergeCell ref="A42:B42"/>
    <mergeCell ref="A43:B43"/>
    <mergeCell ref="A26:B26"/>
    <mergeCell ref="A25:B25"/>
    <mergeCell ref="A31:B31"/>
    <mergeCell ref="A37:B37"/>
    <mergeCell ref="A34:B34"/>
  </mergeCells>
  <hyperlinks>
    <hyperlink ref="A22:B22" location="Венбест!A1" display="1. Оборудование производства &quot;Венбест&quot;"/>
    <hyperlink ref="A23:B23" location="ЛУНЬ!R1C1" display="Оборудование производства &quot;Охрана и безопасность&quot;"/>
    <hyperlink ref="A24:B24" location="ОРИОН!A1" display="1. Оборудование производства &quot;СБИ&quot;"/>
    <hyperlink ref="A25:B25" location="ТИРАС!A1" display="1. Оборудование производства &quot;Тирас-12&quot;"/>
    <hyperlink ref="A26:B26" location="АРТОН!R1C1" display="Оборудование производства &quot;Артон&quot;"/>
    <hyperlink ref="A31:B31" location="DSC!A1" display="Оборудование производства &quot;DSC&quot;"/>
    <hyperlink ref="A32:B32" location="SATEL!A1" display="Оборудование производства &quot;SATEL&quot;"/>
    <hyperlink ref="A36:B36" location="'Датчики охранные'!R1C1" display="Датчики охранные"/>
    <hyperlink ref="A35:B35" location="'АКБ, БП, ИБП'!R1C1" display="АКБ, БП, ИБП"/>
    <hyperlink ref="A37:B37" location="'Извещатели пожарные'!A1" display="Извещатели пожарные"/>
    <hyperlink ref="A34:B34" location="Беспроводка!A1" display="Беспроводное оборудование"/>
    <hyperlink ref="A39:B39" location="'Кабель, расходники'!R1C1" display="Кабельная продукция"/>
    <hyperlink ref="A38:B38" location="Сирены!R1C1" display="Оповещатели, сирены, табло"/>
    <hyperlink ref="A27" location="'Адресная ПС'!R1C1" display="Оборудование адресных пожарных систем"/>
    <hyperlink ref="A28" location="ВАРТА!R1C1" display="Оборудование производства &quot;СКБ &quot;Электронмаш&quot;"/>
    <hyperlink ref="A29" location="ИНТЕГРАЛ!R1C1" display="Оборудование &quot;Интеграл&quot;"/>
    <hyperlink ref="A30" location="ITV!R1C1" display="Охранно-пожарное оборудование производства &quot;ITV&quot;"/>
    <hyperlink ref="A33" location="Яблотрон!R1C1" display="Оборудование производства &quot;Яблотрон&quot;"/>
  </hyperlinks>
  <printOptions/>
  <pageMargins left="0.7874015748031497" right="0.3937007874015748" top="0.3937007874015748" bottom="0.3937007874015748" header="0.31496062992125984" footer="0.31496062992125984"/>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J65"/>
  <sheetViews>
    <sheetView view="pageBreakPreview" zoomScale="78" zoomScaleNormal="75" zoomScaleSheetLayoutView="78" zoomScalePageLayoutView="0" workbookViewId="0" topLeftCell="A1">
      <pane ySplit="1" topLeftCell="A2" activePane="bottomLeft" state="frozen"/>
      <selection pane="topLeft" activeCell="A1" sqref="A1"/>
      <selection pane="bottomLeft" activeCell="A1" sqref="A1:E1"/>
    </sheetView>
  </sheetViews>
  <sheetFormatPr defaultColWidth="9.00390625" defaultRowHeight="12.75"/>
  <cols>
    <col min="1" max="1" width="37.375" style="0" customWidth="1"/>
    <col min="2" max="2" width="122.125" style="0" customWidth="1"/>
    <col min="3" max="3" width="26.00390625" style="0" customWidth="1"/>
    <col min="4" max="4" width="18.375" style="0" customWidth="1"/>
    <col min="5" max="5" width="17.375" style="0" customWidth="1"/>
  </cols>
  <sheetData>
    <row r="1" spans="1:5" ht="54" customHeight="1">
      <c r="A1" s="386" t="s">
        <v>614</v>
      </c>
      <c r="B1" s="400"/>
      <c r="C1" s="400"/>
      <c r="D1" s="400"/>
      <c r="E1" s="400"/>
    </row>
    <row r="2" spans="1:244" ht="45" customHeight="1">
      <c r="A2" s="108" t="s">
        <v>145</v>
      </c>
      <c r="B2" s="108" t="s">
        <v>146</v>
      </c>
      <c r="C2" s="108" t="s">
        <v>147</v>
      </c>
      <c r="D2" s="108" t="s">
        <v>148</v>
      </c>
      <c r="E2" s="108" t="s">
        <v>398</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row>
    <row r="3" spans="1:244" ht="60.75">
      <c r="A3" s="77" t="s">
        <v>557</v>
      </c>
      <c r="B3" s="93" t="s">
        <v>558</v>
      </c>
      <c r="C3" s="43" t="s">
        <v>150</v>
      </c>
      <c r="D3" s="70">
        <f>E3+0.2*E3</f>
        <v>2436</v>
      </c>
      <c r="E3" s="94">
        <v>2030</v>
      </c>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row>
    <row r="4" spans="1:244" ht="60.75">
      <c r="A4" s="77" t="s">
        <v>559</v>
      </c>
      <c r="B4" s="95" t="s">
        <v>560</v>
      </c>
      <c r="C4" s="43" t="s">
        <v>150</v>
      </c>
      <c r="D4" s="70">
        <f aca="true" t="shared" si="0" ref="D4:D13">E4+0.2*E4</f>
        <v>4764</v>
      </c>
      <c r="E4" s="94">
        <v>3970</v>
      </c>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row>
    <row r="5" spans="1:244" s="7" customFormat="1" ht="81">
      <c r="A5" s="43" t="s">
        <v>561</v>
      </c>
      <c r="B5" s="95" t="s">
        <v>562</v>
      </c>
      <c r="C5" s="43" t="s">
        <v>150</v>
      </c>
      <c r="D5" s="70">
        <f t="shared" si="0"/>
        <v>4668</v>
      </c>
      <c r="E5" s="94">
        <v>3890</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row>
    <row r="6" spans="1:244" s="7" customFormat="1" ht="21">
      <c r="A6" s="96" t="s">
        <v>143</v>
      </c>
      <c r="B6" s="93" t="s">
        <v>563</v>
      </c>
      <c r="C6" s="43" t="s">
        <v>150</v>
      </c>
      <c r="D6" s="70">
        <f t="shared" si="0"/>
        <v>1460.4</v>
      </c>
      <c r="E6" s="94">
        <v>1217</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row>
    <row r="7" spans="1:244" s="7" customFormat="1" ht="21">
      <c r="A7" s="96" t="s">
        <v>564</v>
      </c>
      <c r="B7" s="93" t="s">
        <v>565</v>
      </c>
      <c r="C7" s="43" t="s">
        <v>150</v>
      </c>
      <c r="D7" s="70">
        <f t="shared" si="0"/>
        <v>1668</v>
      </c>
      <c r="E7" s="94">
        <v>1390</v>
      </c>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row>
    <row r="8" spans="1:244" s="7" customFormat="1" ht="21">
      <c r="A8" s="96" t="s">
        <v>140</v>
      </c>
      <c r="B8" s="93" t="s">
        <v>566</v>
      </c>
      <c r="C8" s="43" t="s">
        <v>150</v>
      </c>
      <c r="D8" s="70">
        <f t="shared" si="0"/>
        <v>732</v>
      </c>
      <c r="E8" s="94">
        <v>610</v>
      </c>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row>
    <row r="9" spans="1:244" s="7" customFormat="1" ht="21">
      <c r="A9" s="96" t="s">
        <v>142</v>
      </c>
      <c r="B9" s="93" t="s">
        <v>567</v>
      </c>
      <c r="C9" s="43" t="s">
        <v>150</v>
      </c>
      <c r="D9" s="70">
        <f t="shared" si="0"/>
        <v>876</v>
      </c>
      <c r="E9" s="94">
        <v>730</v>
      </c>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row>
    <row r="10" spans="1:244" s="7" customFormat="1" ht="21">
      <c r="A10" s="96" t="s">
        <v>141</v>
      </c>
      <c r="B10" s="93" t="s">
        <v>568</v>
      </c>
      <c r="C10" s="43" t="s">
        <v>150</v>
      </c>
      <c r="D10" s="70">
        <f t="shared" si="0"/>
        <v>548.4</v>
      </c>
      <c r="E10" s="94">
        <v>457</v>
      </c>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row>
    <row r="11" spans="1:244" s="7" customFormat="1" ht="40.5">
      <c r="A11" s="96" t="s">
        <v>144</v>
      </c>
      <c r="B11" s="93" t="s">
        <v>569</v>
      </c>
      <c r="C11" s="43" t="s">
        <v>150</v>
      </c>
      <c r="D11" s="70">
        <f t="shared" si="0"/>
        <v>1530</v>
      </c>
      <c r="E11" s="94">
        <v>1275</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row>
    <row r="12" spans="1:244" s="7" customFormat="1" ht="40.5">
      <c r="A12" s="96" t="s">
        <v>138</v>
      </c>
      <c r="B12" s="93" t="s">
        <v>570</v>
      </c>
      <c r="C12" s="43" t="s">
        <v>150</v>
      </c>
      <c r="D12" s="70">
        <f t="shared" si="0"/>
        <v>1550.4</v>
      </c>
      <c r="E12" s="94">
        <v>1292</v>
      </c>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row>
    <row r="13" spans="1:244" s="7" customFormat="1" ht="40.5">
      <c r="A13" s="96" t="s">
        <v>139</v>
      </c>
      <c r="B13" s="93" t="s">
        <v>571</v>
      </c>
      <c r="C13" s="43" t="s">
        <v>150</v>
      </c>
      <c r="D13" s="70">
        <f t="shared" si="0"/>
        <v>2676</v>
      </c>
      <c r="E13" s="94">
        <v>2230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row>
    <row r="14" spans="1:244" s="7" customFormat="1" ht="40.5">
      <c r="A14" s="96" t="s">
        <v>127</v>
      </c>
      <c r="B14" s="97" t="s">
        <v>572</v>
      </c>
      <c r="C14" s="43" t="s">
        <v>150</v>
      </c>
      <c r="D14" s="98">
        <f>E14+0.25*E14</f>
        <v>1137.5</v>
      </c>
      <c r="E14" s="99">
        <v>910</v>
      </c>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row>
    <row r="15" spans="1:244" s="7" customFormat="1" ht="21">
      <c r="A15" s="96" t="s">
        <v>573</v>
      </c>
      <c r="B15" s="93" t="s">
        <v>574</v>
      </c>
      <c r="C15" s="43" t="s">
        <v>150</v>
      </c>
      <c r="D15" s="98">
        <f>E15+0.25*E15</f>
        <v>30.625</v>
      </c>
      <c r="E15" s="99">
        <v>24.5</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row>
    <row r="16" spans="1:244" s="7" customFormat="1" ht="21">
      <c r="A16" s="96" t="s">
        <v>575</v>
      </c>
      <c r="B16" s="93" t="s">
        <v>576</v>
      </c>
      <c r="C16" s="43" t="s">
        <v>150</v>
      </c>
      <c r="D16" s="98">
        <v>16.8</v>
      </c>
      <c r="E16" s="99">
        <v>19.8</v>
      </c>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row>
    <row r="17" spans="1:244" s="7" customFormat="1" ht="21">
      <c r="A17" s="96" t="s">
        <v>577</v>
      </c>
      <c r="B17" s="93" t="s">
        <v>578</v>
      </c>
      <c r="C17" s="43" t="s">
        <v>150</v>
      </c>
      <c r="D17" s="98">
        <v>22.4</v>
      </c>
      <c r="E17" s="99">
        <v>19.5</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row>
    <row r="18" spans="1:244" s="7" customFormat="1" ht="27">
      <c r="A18" s="397" t="s">
        <v>579</v>
      </c>
      <c r="B18" s="398"/>
      <c r="C18" s="398"/>
      <c r="D18" s="398"/>
      <c r="E18" s="399"/>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row>
    <row r="19" spans="1:244" s="7" customFormat="1" ht="243">
      <c r="A19" s="100" t="s">
        <v>580</v>
      </c>
      <c r="B19" s="101" t="s">
        <v>581</v>
      </c>
      <c r="C19" s="43" t="s">
        <v>150</v>
      </c>
      <c r="D19" s="102">
        <f aca="true" t="shared" si="1" ref="D19:D36">E19+0.2*E19</f>
        <v>5064</v>
      </c>
      <c r="E19" s="94">
        <v>4220</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row>
    <row r="20" spans="1:244" s="7" customFormat="1" ht="162">
      <c r="A20" s="100" t="s">
        <v>582</v>
      </c>
      <c r="B20" s="103" t="s">
        <v>583</v>
      </c>
      <c r="C20" s="43" t="s">
        <v>150</v>
      </c>
      <c r="D20" s="102">
        <f t="shared" si="1"/>
        <v>3072</v>
      </c>
      <c r="E20" s="94">
        <v>2560</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row>
    <row r="21" spans="1:244" s="7" customFormat="1" ht="182.25">
      <c r="A21" s="100" t="s">
        <v>584</v>
      </c>
      <c r="B21" s="103" t="s">
        <v>585</v>
      </c>
      <c r="C21" s="43" t="s">
        <v>150</v>
      </c>
      <c r="D21" s="98">
        <f t="shared" si="1"/>
        <v>4777.2</v>
      </c>
      <c r="E21" s="99">
        <v>3981</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row>
    <row r="22" spans="1:244" s="7" customFormat="1" ht="243">
      <c r="A22" s="100" t="s">
        <v>586</v>
      </c>
      <c r="B22" s="103" t="s">
        <v>587</v>
      </c>
      <c r="C22" s="43" t="s">
        <v>150</v>
      </c>
      <c r="D22" s="98">
        <f t="shared" si="1"/>
        <v>6144</v>
      </c>
      <c r="E22" s="99">
        <v>5120</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row>
    <row r="23" spans="1:244" s="7" customFormat="1" ht="141.75">
      <c r="A23" s="100" t="s">
        <v>588</v>
      </c>
      <c r="B23" s="103" t="s">
        <v>589</v>
      </c>
      <c r="C23" s="43" t="s">
        <v>150</v>
      </c>
      <c r="D23" s="98">
        <f t="shared" si="1"/>
        <v>3588</v>
      </c>
      <c r="E23" s="99">
        <v>2990</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row>
    <row r="24" spans="1:244" s="7" customFormat="1" ht="40.5">
      <c r="A24" s="100" t="s">
        <v>590</v>
      </c>
      <c r="B24" s="103" t="s">
        <v>591</v>
      </c>
      <c r="C24" s="43" t="s">
        <v>150</v>
      </c>
      <c r="D24" s="98">
        <f t="shared" si="1"/>
        <v>1464</v>
      </c>
      <c r="E24" s="99">
        <v>1220</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row>
    <row r="25" spans="1:244" ht="40.5">
      <c r="A25" s="100" t="s">
        <v>592</v>
      </c>
      <c r="B25" s="104" t="s">
        <v>593</v>
      </c>
      <c r="C25" s="43" t="s">
        <v>150</v>
      </c>
      <c r="D25" s="98">
        <f t="shared" si="1"/>
        <v>492</v>
      </c>
      <c r="E25" s="99">
        <v>410</v>
      </c>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row>
    <row r="26" spans="1:244" s="7" customFormat="1" ht="40.5">
      <c r="A26" s="100" t="s">
        <v>594</v>
      </c>
      <c r="B26" s="104" t="s">
        <v>595</v>
      </c>
      <c r="C26" s="43" t="s">
        <v>150</v>
      </c>
      <c r="D26" s="98">
        <f t="shared" si="1"/>
        <v>486</v>
      </c>
      <c r="E26" s="99">
        <v>405</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row>
    <row r="27" spans="1:244" s="7" customFormat="1" ht="60.75">
      <c r="A27" s="96" t="s">
        <v>136</v>
      </c>
      <c r="B27" s="105" t="s">
        <v>596</v>
      </c>
      <c r="C27" s="43" t="s">
        <v>150</v>
      </c>
      <c r="D27" s="98">
        <f t="shared" si="1"/>
        <v>696</v>
      </c>
      <c r="E27" s="99">
        <v>580</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row>
    <row r="28" spans="1:244" s="7" customFormat="1" ht="101.25">
      <c r="A28" s="96" t="s">
        <v>597</v>
      </c>
      <c r="B28" s="105" t="s">
        <v>598</v>
      </c>
      <c r="C28" s="43" t="s">
        <v>150</v>
      </c>
      <c r="D28" s="98">
        <f t="shared" si="1"/>
        <v>861.6</v>
      </c>
      <c r="E28" s="99">
        <v>718</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row>
    <row r="29" spans="1:244" s="7" customFormat="1" ht="101.25">
      <c r="A29" s="96" t="s">
        <v>599</v>
      </c>
      <c r="B29" s="105" t="s">
        <v>600</v>
      </c>
      <c r="C29" s="43" t="s">
        <v>150</v>
      </c>
      <c r="D29" s="98">
        <f t="shared" si="1"/>
        <v>902.4</v>
      </c>
      <c r="E29" s="99">
        <v>752</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row>
    <row r="30" spans="1:244" s="7" customFormat="1" ht="21">
      <c r="A30" s="96" t="s">
        <v>601</v>
      </c>
      <c r="B30" s="105" t="s">
        <v>602</v>
      </c>
      <c r="C30" s="43" t="s">
        <v>150</v>
      </c>
      <c r="D30" s="98">
        <f t="shared" si="1"/>
        <v>954</v>
      </c>
      <c r="E30" s="99">
        <v>795</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row>
    <row r="31" spans="1:244" s="7" customFormat="1" ht="101.25">
      <c r="A31" s="96" t="s">
        <v>603</v>
      </c>
      <c r="B31" s="105" t="s">
        <v>604</v>
      </c>
      <c r="C31" s="43" t="s">
        <v>150</v>
      </c>
      <c r="D31" s="98">
        <f t="shared" si="1"/>
        <v>1196.4</v>
      </c>
      <c r="E31" s="99">
        <v>997</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row>
    <row r="32" spans="1:244" s="7" customFormat="1" ht="21">
      <c r="A32" s="96" t="s">
        <v>605</v>
      </c>
      <c r="B32" s="105" t="s">
        <v>606</v>
      </c>
      <c r="C32" s="43" t="s">
        <v>150</v>
      </c>
      <c r="D32" s="98">
        <f t="shared" si="1"/>
        <v>1212</v>
      </c>
      <c r="E32" s="99">
        <v>1010</v>
      </c>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row>
    <row r="33" spans="1:244" ht="21">
      <c r="A33" s="96" t="s">
        <v>607</v>
      </c>
      <c r="B33" s="105" t="s">
        <v>608</v>
      </c>
      <c r="C33" s="43" t="s">
        <v>150</v>
      </c>
      <c r="D33" s="98">
        <f t="shared" si="1"/>
        <v>996</v>
      </c>
      <c r="E33" s="99">
        <v>830</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row>
    <row r="34" spans="1:244" s="7" customFormat="1" ht="21">
      <c r="A34" s="96" t="s">
        <v>137</v>
      </c>
      <c r="B34" s="105" t="s">
        <v>609</v>
      </c>
      <c r="C34" s="43" t="s">
        <v>150</v>
      </c>
      <c r="D34" s="98">
        <f t="shared" si="1"/>
        <v>696</v>
      </c>
      <c r="E34" s="99">
        <v>580</v>
      </c>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row>
    <row r="35" spans="1:244" s="7" customFormat="1" ht="40.5">
      <c r="A35" s="96" t="s">
        <v>610</v>
      </c>
      <c r="B35" s="105" t="s">
        <v>611</v>
      </c>
      <c r="C35" s="43" t="s">
        <v>150</v>
      </c>
      <c r="D35" s="98">
        <f t="shared" si="1"/>
        <v>1266</v>
      </c>
      <c r="E35" s="99">
        <v>1055</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row>
    <row r="36" spans="1:244" s="7" customFormat="1" ht="81">
      <c r="A36" s="96" t="s">
        <v>612</v>
      </c>
      <c r="B36" s="105" t="s">
        <v>613</v>
      </c>
      <c r="C36" s="43" t="s">
        <v>150</v>
      </c>
      <c r="D36" s="98">
        <f t="shared" si="1"/>
        <v>1107.6</v>
      </c>
      <c r="E36" s="99">
        <v>923</v>
      </c>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row>
    <row r="37" spans="1:244" ht="12.7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row>
    <row r="38" spans="1:244" ht="12.7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row>
    <row r="39" spans="1:244" ht="12.7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row>
    <row r="40" spans="1:244" ht="12.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row>
    <row r="41" spans="1:244" ht="12.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row>
    <row r="42" spans="1:244" ht="12.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row>
    <row r="43" spans="1:244" ht="12.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row>
    <row r="44" spans="1:244" ht="12.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row>
    <row r="45" spans="1:244" ht="12.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row>
    <row r="46" spans="1:244"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row>
    <row r="47" spans="1:244" ht="12.7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row>
    <row r="48" spans="1:244"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row>
    <row r="49" spans="1:244" ht="12.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row>
    <row r="50" spans="1:244"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row>
    <row r="51" spans="1:244"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row>
    <row r="52" spans="1:244" ht="12.7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row>
    <row r="53" spans="1:244" ht="12.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row>
    <row r="54" spans="1:244"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row>
    <row r="55" spans="1:244" ht="12.7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row>
    <row r="56" spans="1:244" ht="12.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row>
    <row r="57" spans="1:244"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row>
    <row r="58" spans="1:244" ht="12.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row>
    <row r="59" spans="1:244"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row>
    <row r="60" spans="1:244"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row>
    <row r="61" spans="1:244" ht="12.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row>
    <row r="62" spans="1:244" ht="12.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row>
    <row r="63" spans="1:244" ht="12.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row>
    <row r="64" spans="1:244" ht="12.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row>
    <row r="65" spans="1:244" ht="12.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row>
  </sheetData>
  <sheetProtection/>
  <mergeCells count="2">
    <mergeCell ref="A18:E18"/>
    <mergeCell ref="A1:E1"/>
  </mergeCells>
  <printOptions/>
  <pageMargins left="0.3937007874015748" right="0.15748031496062992" top="0.3937007874015748" bottom="0.3937007874015748" header="0.31496062992125984" footer="0.31496062992125984"/>
  <pageSetup fitToHeight="2" fitToWidth="1" horizontalDpi="600" verticalDpi="600" orientation="portrait" paperSize="9" scale="45" r:id="rId1"/>
  <colBreaks count="1" manualBreakCount="1">
    <brk id="5" max="65535" man="1"/>
  </colBreaks>
</worksheet>
</file>

<file path=xl/worksheets/sheet11.xml><?xml version="1.0" encoding="utf-8"?>
<worksheet xmlns="http://schemas.openxmlformats.org/spreadsheetml/2006/main" xmlns:r="http://schemas.openxmlformats.org/officeDocument/2006/relationships">
  <dimension ref="A1:E28"/>
  <sheetViews>
    <sheetView zoomScale="78" zoomScaleNormal="78" zoomScalePageLayoutView="0" workbookViewId="0" topLeftCell="A1">
      <selection activeCell="A1" sqref="A1:E1"/>
    </sheetView>
  </sheetViews>
  <sheetFormatPr defaultColWidth="9.00390625" defaultRowHeight="12.75"/>
  <cols>
    <col min="1" max="1" width="24.625" style="30" customWidth="1"/>
    <col min="2" max="2" width="116.25390625" style="30" customWidth="1"/>
    <col min="3" max="3" width="26.625" style="30" customWidth="1"/>
    <col min="4" max="4" width="18.375" style="30" customWidth="1"/>
    <col min="5" max="5" width="13.75390625" style="30" customWidth="1"/>
    <col min="6" max="16384" width="9.125" style="30" customWidth="1"/>
  </cols>
  <sheetData>
    <row r="1" spans="1:5" ht="44.25" customHeight="1">
      <c r="A1" s="401" t="s">
        <v>615</v>
      </c>
      <c r="B1" s="401"/>
      <c r="C1" s="401"/>
      <c r="D1" s="401"/>
      <c r="E1" s="401"/>
    </row>
    <row r="2" spans="1:5" ht="22.5">
      <c r="A2" s="109" t="s">
        <v>145</v>
      </c>
      <c r="B2" s="108" t="s">
        <v>146</v>
      </c>
      <c r="C2" s="108" t="s">
        <v>147</v>
      </c>
      <c r="D2" s="108" t="s">
        <v>148</v>
      </c>
      <c r="E2" s="108" t="s">
        <v>398</v>
      </c>
    </row>
    <row r="3" spans="1:5" ht="21">
      <c r="A3" s="110" t="s">
        <v>616</v>
      </c>
      <c r="B3" s="111" t="s">
        <v>617</v>
      </c>
      <c r="C3" s="43" t="s">
        <v>618</v>
      </c>
      <c r="D3" s="112">
        <f>E3+0.2*E3</f>
        <v>933.6</v>
      </c>
      <c r="E3" s="113">
        <v>778</v>
      </c>
    </row>
    <row r="4" spans="1:5" ht="21">
      <c r="A4" s="114" t="s">
        <v>619</v>
      </c>
      <c r="B4" s="115" t="s">
        <v>620</v>
      </c>
      <c r="C4" s="43" t="s">
        <v>618</v>
      </c>
      <c r="D4" s="70">
        <f aca="true" t="shared" si="0" ref="D4:D28">E4+0.2*E4</f>
        <v>1126.8</v>
      </c>
      <c r="E4" s="113">
        <v>939</v>
      </c>
    </row>
    <row r="5" spans="1:5" ht="40.5">
      <c r="A5" s="114" t="s">
        <v>621</v>
      </c>
      <c r="B5" s="115" t="s">
        <v>622</v>
      </c>
      <c r="C5" s="43" t="s">
        <v>618</v>
      </c>
      <c r="D5" s="70">
        <f t="shared" si="0"/>
        <v>1544.4</v>
      </c>
      <c r="E5" s="113">
        <v>1287</v>
      </c>
    </row>
    <row r="6" spans="1:5" ht="21">
      <c r="A6" s="114" t="s">
        <v>623</v>
      </c>
      <c r="B6" s="115" t="s">
        <v>624</v>
      </c>
      <c r="C6" s="43" t="s">
        <v>618</v>
      </c>
      <c r="D6" s="70">
        <f t="shared" si="0"/>
        <v>2961.6</v>
      </c>
      <c r="E6" s="113">
        <v>2468</v>
      </c>
    </row>
    <row r="7" spans="1:5" ht="21">
      <c r="A7" s="114" t="s">
        <v>625</v>
      </c>
      <c r="B7" s="115" t="s">
        <v>626</v>
      </c>
      <c r="C7" s="43" t="s">
        <v>618</v>
      </c>
      <c r="D7" s="70">
        <f t="shared" si="0"/>
        <v>3192</v>
      </c>
      <c r="E7" s="113">
        <v>2660</v>
      </c>
    </row>
    <row r="8" spans="1:5" ht="21">
      <c r="A8" s="114" t="s">
        <v>627</v>
      </c>
      <c r="B8" s="115" t="s">
        <v>628</v>
      </c>
      <c r="C8" s="43" t="s">
        <v>618</v>
      </c>
      <c r="D8" s="70">
        <f t="shared" si="0"/>
        <v>1356</v>
      </c>
      <c r="E8" s="113">
        <v>1130</v>
      </c>
    </row>
    <row r="9" spans="1:5" ht="21">
      <c r="A9" s="114" t="s">
        <v>629</v>
      </c>
      <c r="B9" s="115" t="s">
        <v>630</v>
      </c>
      <c r="C9" s="43" t="s">
        <v>618</v>
      </c>
      <c r="D9" s="70">
        <f t="shared" si="0"/>
        <v>1524</v>
      </c>
      <c r="E9" s="113">
        <v>1270</v>
      </c>
    </row>
    <row r="10" spans="1:5" ht="21">
      <c r="A10" s="114" t="s">
        <v>631</v>
      </c>
      <c r="B10" s="115" t="s">
        <v>632</v>
      </c>
      <c r="C10" s="43" t="s">
        <v>618</v>
      </c>
      <c r="D10" s="70">
        <f t="shared" si="0"/>
        <v>1512</v>
      </c>
      <c r="E10" s="113">
        <v>1260</v>
      </c>
    </row>
    <row r="11" spans="1:5" ht="21">
      <c r="A11" s="114" t="s">
        <v>633</v>
      </c>
      <c r="B11" s="115" t="s">
        <v>634</v>
      </c>
      <c r="C11" s="43" t="s">
        <v>618</v>
      </c>
      <c r="D11" s="70">
        <f t="shared" si="0"/>
        <v>1752</v>
      </c>
      <c r="E11" s="113">
        <v>1460</v>
      </c>
    </row>
    <row r="12" spans="1:5" ht="21">
      <c r="A12" s="114" t="s">
        <v>635</v>
      </c>
      <c r="B12" s="115" t="s">
        <v>636</v>
      </c>
      <c r="C12" s="43" t="s">
        <v>618</v>
      </c>
      <c r="D12" s="70">
        <f t="shared" si="0"/>
        <v>1731.6</v>
      </c>
      <c r="E12" s="113">
        <v>1443</v>
      </c>
    </row>
    <row r="13" spans="1:5" ht="21">
      <c r="A13" s="114" t="s">
        <v>637</v>
      </c>
      <c r="B13" s="115" t="s">
        <v>638</v>
      </c>
      <c r="C13" s="43" t="s">
        <v>618</v>
      </c>
      <c r="D13" s="70">
        <f t="shared" si="0"/>
        <v>3225.6</v>
      </c>
      <c r="E13" s="113">
        <v>2688</v>
      </c>
    </row>
    <row r="14" spans="1:5" ht="21">
      <c r="A14" s="114" t="s">
        <v>639</v>
      </c>
      <c r="B14" s="115" t="s">
        <v>640</v>
      </c>
      <c r="C14" s="43" t="s">
        <v>618</v>
      </c>
      <c r="D14" s="70">
        <f t="shared" si="0"/>
        <v>2139.6</v>
      </c>
      <c r="E14" s="113">
        <v>1783</v>
      </c>
    </row>
    <row r="15" spans="1:5" ht="21">
      <c r="A15" s="114" t="s">
        <v>641</v>
      </c>
      <c r="B15" s="115" t="s">
        <v>642</v>
      </c>
      <c r="C15" s="43" t="s">
        <v>618</v>
      </c>
      <c r="D15" s="70">
        <f t="shared" si="0"/>
        <v>528</v>
      </c>
      <c r="E15" s="113">
        <v>440</v>
      </c>
    </row>
    <row r="16" spans="1:5" ht="21">
      <c r="A16" s="114" t="s">
        <v>643</v>
      </c>
      <c r="B16" s="115" t="s">
        <v>644</v>
      </c>
      <c r="C16" s="43" t="s">
        <v>618</v>
      </c>
      <c r="D16" s="70">
        <f t="shared" si="0"/>
        <v>1903.2</v>
      </c>
      <c r="E16" s="113">
        <v>1586</v>
      </c>
    </row>
    <row r="17" spans="1:5" ht="21">
      <c r="A17" s="114" t="s">
        <v>645</v>
      </c>
      <c r="B17" s="115" t="s">
        <v>646</v>
      </c>
      <c r="C17" s="43" t="s">
        <v>618</v>
      </c>
      <c r="D17" s="70">
        <f t="shared" si="0"/>
        <v>1314</v>
      </c>
      <c r="E17" s="113">
        <v>1095</v>
      </c>
    </row>
    <row r="18" spans="1:5" ht="40.5">
      <c r="A18" s="114" t="s">
        <v>647</v>
      </c>
      <c r="B18" s="115" t="s">
        <v>648</v>
      </c>
      <c r="C18" s="43" t="s">
        <v>618</v>
      </c>
      <c r="D18" s="70">
        <f>E18+0.2*E18</f>
        <v>4939.2</v>
      </c>
      <c r="E18" s="113">
        <v>4116</v>
      </c>
    </row>
    <row r="19" spans="1:5" ht="40.5">
      <c r="A19" s="114" t="s">
        <v>90</v>
      </c>
      <c r="B19" s="115" t="s">
        <v>649</v>
      </c>
      <c r="C19" s="43" t="s">
        <v>618</v>
      </c>
      <c r="D19" s="70">
        <f t="shared" si="0"/>
        <v>3790.8</v>
      </c>
      <c r="E19" s="113">
        <v>3159</v>
      </c>
    </row>
    <row r="20" spans="1:5" ht="21">
      <c r="A20" s="110" t="s">
        <v>650</v>
      </c>
      <c r="B20" s="111" t="s">
        <v>651</v>
      </c>
      <c r="C20" s="43" t="s">
        <v>618</v>
      </c>
      <c r="D20" s="70">
        <f t="shared" si="0"/>
        <v>1788</v>
      </c>
      <c r="E20" s="113">
        <v>1490</v>
      </c>
    </row>
    <row r="21" spans="1:5" ht="21">
      <c r="A21" s="110" t="s">
        <v>652</v>
      </c>
      <c r="B21" s="111" t="s">
        <v>653</v>
      </c>
      <c r="C21" s="43" t="s">
        <v>618</v>
      </c>
      <c r="D21" s="70">
        <f t="shared" si="0"/>
        <v>2256</v>
      </c>
      <c r="E21" s="113">
        <v>1880</v>
      </c>
    </row>
    <row r="22" spans="1:5" ht="40.5">
      <c r="A22" s="116" t="s">
        <v>654</v>
      </c>
      <c r="B22" s="111" t="s">
        <v>655</v>
      </c>
      <c r="C22" s="43" t="s">
        <v>618</v>
      </c>
      <c r="D22" s="70">
        <f t="shared" si="0"/>
        <v>11076</v>
      </c>
      <c r="E22" s="113">
        <v>9230</v>
      </c>
    </row>
    <row r="23" spans="1:5" ht="21">
      <c r="A23" s="110" t="s">
        <v>656</v>
      </c>
      <c r="B23" s="111" t="s">
        <v>657</v>
      </c>
      <c r="C23" s="43" t="s">
        <v>618</v>
      </c>
      <c r="D23" s="70">
        <f t="shared" si="0"/>
        <v>8484</v>
      </c>
      <c r="E23" s="113">
        <v>7070</v>
      </c>
    </row>
    <row r="24" spans="1:5" ht="21">
      <c r="A24" s="110" t="s">
        <v>658</v>
      </c>
      <c r="B24" s="111" t="s">
        <v>659</v>
      </c>
      <c r="C24" s="43" t="s">
        <v>618</v>
      </c>
      <c r="D24" s="70">
        <f t="shared" si="0"/>
        <v>3528</v>
      </c>
      <c r="E24" s="113">
        <v>2940</v>
      </c>
    </row>
    <row r="25" spans="1:5" ht="21">
      <c r="A25" s="110" t="s">
        <v>660</v>
      </c>
      <c r="B25" s="111" t="s">
        <v>661</v>
      </c>
      <c r="C25" s="43" t="s">
        <v>618</v>
      </c>
      <c r="D25" s="70">
        <f t="shared" si="0"/>
        <v>1788</v>
      </c>
      <c r="E25" s="113">
        <v>1490</v>
      </c>
    </row>
    <row r="26" spans="1:5" ht="21">
      <c r="A26" s="110" t="s">
        <v>662</v>
      </c>
      <c r="B26" s="111" t="s">
        <v>663</v>
      </c>
      <c r="C26" s="43" t="s">
        <v>618</v>
      </c>
      <c r="D26" s="70">
        <f t="shared" si="0"/>
        <v>2511.6</v>
      </c>
      <c r="E26" s="113">
        <v>2093</v>
      </c>
    </row>
    <row r="27" spans="1:5" ht="21">
      <c r="A27" s="110" t="s">
        <v>664</v>
      </c>
      <c r="B27" s="111" t="s">
        <v>665</v>
      </c>
      <c r="C27" s="43" t="s">
        <v>618</v>
      </c>
      <c r="D27" s="70">
        <f t="shared" si="0"/>
        <v>2107.2</v>
      </c>
      <c r="E27" s="113">
        <v>1756</v>
      </c>
    </row>
    <row r="28" spans="1:5" ht="21">
      <c r="A28" s="110" t="s">
        <v>666</v>
      </c>
      <c r="B28" s="111" t="s">
        <v>667</v>
      </c>
      <c r="C28" s="43" t="s">
        <v>618</v>
      </c>
      <c r="D28" s="112">
        <f t="shared" si="0"/>
        <v>2995.2</v>
      </c>
      <c r="E28" s="113">
        <v>2496</v>
      </c>
    </row>
  </sheetData>
  <sheetProtection/>
  <mergeCells count="1">
    <mergeCell ref="A1:E1"/>
  </mergeCells>
  <printOptions/>
  <pageMargins left="0.3937007874015748" right="0.1968503937007874" top="0.3937007874015748" bottom="0.3937007874015748" header="0.31496062992125984" footer="0.31496062992125984"/>
  <pageSetup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dimension ref="A1:E47"/>
  <sheetViews>
    <sheetView zoomScale="78" zoomScaleNormal="78" zoomScalePageLayoutView="0" workbookViewId="0" topLeftCell="A1">
      <pane ySplit="2" topLeftCell="A3" activePane="bottomLeft" state="frozen"/>
      <selection pane="topLeft" activeCell="A1" sqref="A1"/>
      <selection pane="bottomLeft" activeCell="A1" sqref="A1:E1"/>
    </sheetView>
  </sheetViews>
  <sheetFormatPr defaultColWidth="9.00390625" defaultRowHeight="12.75"/>
  <cols>
    <col min="1" max="1" width="29.25390625" style="25" customWidth="1"/>
    <col min="2" max="2" width="103.125" style="25" customWidth="1"/>
    <col min="3" max="3" width="26.75390625" style="25" customWidth="1"/>
    <col min="4" max="4" width="16.75390625" style="25" customWidth="1"/>
    <col min="5" max="5" width="16.00390625" style="25" customWidth="1"/>
    <col min="6" max="16384" width="9.125" style="25" customWidth="1"/>
  </cols>
  <sheetData>
    <row r="1" spans="1:5" ht="46.5" customHeight="1">
      <c r="A1" s="402" t="s">
        <v>668</v>
      </c>
      <c r="B1" s="402"/>
      <c r="C1" s="402"/>
      <c r="D1" s="402"/>
      <c r="E1" s="402"/>
    </row>
    <row r="2" spans="1:5" ht="29.25" customHeight="1">
      <c r="A2" s="109" t="s">
        <v>145</v>
      </c>
      <c r="B2" s="108" t="s">
        <v>146</v>
      </c>
      <c r="C2" s="108" t="s">
        <v>147</v>
      </c>
      <c r="D2" s="108" t="s">
        <v>148</v>
      </c>
      <c r="E2" s="108" t="s">
        <v>739</v>
      </c>
    </row>
    <row r="3" spans="1:5" ht="24.75" customHeight="1">
      <c r="A3" s="119" t="s">
        <v>669</v>
      </c>
      <c r="B3" s="115" t="s">
        <v>74</v>
      </c>
      <c r="C3" s="43" t="s">
        <v>670</v>
      </c>
      <c r="D3" s="120">
        <f aca="true" t="shared" si="0" ref="D3:D47">E3+0.2*E3</f>
        <v>73.8</v>
      </c>
      <c r="E3" s="99">
        <v>61.5</v>
      </c>
    </row>
    <row r="4" spans="1:5" ht="24.75" customHeight="1">
      <c r="A4" s="119" t="s">
        <v>671</v>
      </c>
      <c r="B4" s="115" t="s">
        <v>672</v>
      </c>
      <c r="C4" s="43" t="s">
        <v>670</v>
      </c>
      <c r="D4" s="120">
        <f t="shared" si="0"/>
        <v>30.84</v>
      </c>
      <c r="E4" s="99">
        <v>25.7</v>
      </c>
    </row>
    <row r="5" spans="1:5" ht="24.75" customHeight="1">
      <c r="A5" s="119" t="s">
        <v>673</v>
      </c>
      <c r="B5" s="115" t="s">
        <v>674</v>
      </c>
      <c r="C5" s="43" t="s">
        <v>670</v>
      </c>
      <c r="D5" s="120">
        <f t="shared" si="0"/>
        <v>33.72</v>
      </c>
      <c r="E5" s="99">
        <v>28.1</v>
      </c>
    </row>
    <row r="6" spans="1:5" ht="24.75" customHeight="1">
      <c r="A6" s="119" t="s">
        <v>675</v>
      </c>
      <c r="B6" s="115" t="s">
        <v>75</v>
      </c>
      <c r="C6" s="43" t="s">
        <v>670</v>
      </c>
      <c r="D6" s="120">
        <f t="shared" si="0"/>
        <v>102.6</v>
      </c>
      <c r="E6" s="99">
        <v>85.5</v>
      </c>
    </row>
    <row r="7" spans="1:5" ht="24.75" customHeight="1">
      <c r="A7" s="119" t="s">
        <v>676</v>
      </c>
      <c r="B7" s="115" t="s">
        <v>677</v>
      </c>
      <c r="C7" s="43" t="s">
        <v>670</v>
      </c>
      <c r="D7" s="120">
        <f t="shared" si="0"/>
        <v>31.92</v>
      </c>
      <c r="E7" s="99">
        <v>26.6</v>
      </c>
    </row>
    <row r="8" spans="1:5" ht="24.75" customHeight="1">
      <c r="A8" s="119" t="s">
        <v>678</v>
      </c>
      <c r="B8" s="115" t="s">
        <v>679</v>
      </c>
      <c r="C8" s="43" t="s">
        <v>670</v>
      </c>
      <c r="D8" s="120">
        <f t="shared" si="0"/>
        <v>35.64</v>
      </c>
      <c r="E8" s="99">
        <v>29.7</v>
      </c>
    </row>
    <row r="9" spans="1:5" ht="24.75" customHeight="1">
      <c r="A9" s="119" t="s">
        <v>680</v>
      </c>
      <c r="B9" s="115" t="s">
        <v>681</v>
      </c>
      <c r="C9" s="43" t="s">
        <v>670</v>
      </c>
      <c r="D9" s="120">
        <f t="shared" si="0"/>
        <v>95.64</v>
      </c>
      <c r="E9" s="99">
        <v>79.7</v>
      </c>
    </row>
    <row r="10" spans="1:5" ht="24.75" customHeight="1">
      <c r="A10" s="119" t="s">
        <v>682</v>
      </c>
      <c r="B10" s="115" t="s">
        <v>683</v>
      </c>
      <c r="C10" s="43" t="s">
        <v>670</v>
      </c>
      <c r="D10" s="120">
        <f t="shared" si="0"/>
        <v>28.08</v>
      </c>
      <c r="E10" s="99">
        <v>23.4</v>
      </c>
    </row>
    <row r="11" spans="1:5" ht="24.75" customHeight="1">
      <c r="A11" s="121" t="s">
        <v>684</v>
      </c>
      <c r="B11" s="115" t="s">
        <v>685</v>
      </c>
      <c r="C11" s="43" t="s">
        <v>670</v>
      </c>
      <c r="D11" s="120">
        <f t="shared" si="0"/>
        <v>42.36</v>
      </c>
      <c r="E11" s="99">
        <v>35.3</v>
      </c>
    </row>
    <row r="12" spans="1:5" ht="24.75" customHeight="1">
      <c r="A12" s="119" t="s">
        <v>115</v>
      </c>
      <c r="B12" s="115" t="s">
        <v>686</v>
      </c>
      <c r="C12" s="43" t="s">
        <v>670</v>
      </c>
      <c r="D12" s="120">
        <f t="shared" si="0"/>
        <v>78.36</v>
      </c>
      <c r="E12" s="99">
        <v>65.3</v>
      </c>
    </row>
    <row r="13" spans="1:5" ht="24.75" customHeight="1">
      <c r="A13" s="121" t="s">
        <v>687</v>
      </c>
      <c r="B13" s="115" t="s">
        <v>688</v>
      </c>
      <c r="C13" s="43" t="s">
        <v>670</v>
      </c>
      <c r="D13" s="120">
        <f t="shared" si="0"/>
        <v>112.32</v>
      </c>
      <c r="E13" s="99">
        <v>93.6</v>
      </c>
    </row>
    <row r="14" spans="1:5" ht="24.75" customHeight="1">
      <c r="A14" s="121" t="s">
        <v>689</v>
      </c>
      <c r="B14" s="115" t="s">
        <v>690</v>
      </c>
      <c r="C14" s="43" t="s">
        <v>670</v>
      </c>
      <c r="D14" s="120">
        <f t="shared" si="0"/>
        <v>127.56</v>
      </c>
      <c r="E14" s="99">
        <v>106.3</v>
      </c>
    </row>
    <row r="15" spans="1:5" ht="24.75" customHeight="1">
      <c r="A15" s="121" t="s">
        <v>691</v>
      </c>
      <c r="B15" s="115" t="s">
        <v>692</v>
      </c>
      <c r="C15" s="43" t="s">
        <v>670</v>
      </c>
      <c r="D15" s="120">
        <f t="shared" si="0"/>
        <v>188.4</v>
      </c>
      <c r="E15" s="99">
        <v>157</v>
      </c>
    </row>
    <row r="16" spans="1:5" ht="24.75" customHeight="1">
      <c r="A16" s="121" t="s">
        <v>693</v>
      </c>
      <c r="B16" s="115" t="s">
        <v>694</v>
      </c>
      <c r="C16" s="43" t="s">
        <v>670</v>
      </c>
      <c r="D16" s="120">
        <f t="shared" si="0"/>
        <v>213.36</v>
      </c>
      <c r="E16" s="99">
        <v>177.8</v>
      </c>
    </row>
    <row r="17" spans="1:5" ht="24.75" customHeight="1">
      <c r="A17" s="121" t="s">
        <v>695</v>
      </c>
      <c r="B17" s="115" t="s">
        <v>696</v>
      </c>
      <c r="C17" s="43" t="s">
        <v>670</v>
      </c>
      <c r="D17" s="120">
        <f t="shared" si="0"/>
        <v>42.36</v>
      </c>
      <c r="E17" s="99">
        <v>35.3</v>
      </c>
    </row>
    <row r="18" spans="1:5" ht="24.75" customHeight="1">
      <c r="A18" s="121" t="s">
        <v>12</v>
      </c>
      <c r="B18" s="115" t="s">
        <v>697</v>
      </c>
      <c r="C18" s="43" t="s">
        <v>670</v>
      </c>
      <c r="D18" s="120">
        <f t="shared" si="0"/>
        <v>107.88000000000001</v>
      </c>
      <c r="E18" s="99">
        <v>89.9</v>
      </c>
    </row>
    <row r="19" spans="1:5" ht="24.75" customHeight="1">
      <c r="A19" s="121" t="s">
        <v>698</v>
      </c>
      <c r="B19" s="115" t="s">
        <v>699</v>
      </c>
      <c r="C19" s="43" t="s">
        <v>670</v>
      </c>
      <c r="D19" s="120">
        <f t="shared" si="0"/>
        <v>500.16</v>
      </c>
      <c r="E19" s="99">
        <v>416.8</v>
      </c>
    </row>
    <row r="20" spans="1:5" ht="24.75" customHeight="1">
      <c r="A20" s="121" t="s">
        <v>700</v>
      </c>
      <c r="B20" s="115" t="s">
        <v>701</v>
      </c>
      <c r="C20" s="43" t="s">
        <v>670</v>
      </c>
      <c r="D20" s="120">
        <f>E20+0.2*E20</f>
        <v>342.36</v>
      </c>
      <c r="E20" s="99">
        <v>285.3</v>
      </c>
    </row>
    <row r="21" spans="1:5" ht="24.75" customHeight="1">
      <c r="A21" s="114" t="s">
        <v>702</v>
      </c>
      <c r="B21" s="115" t="s">
        <v>703</v>
      </c>
      <c r="C21" s="43" t="s">
        <v>670</v>
      </c>
      <c r="D21" s="120">
        <f t="shared" si="0"/>
        <v>47.52</v>
      </c>
      <c r="E21" s="99">
        <v>39.6</v>
      </c>
    </row>
    <row r="22" spans="1:5" ht="24.75" customHeight="1">
      <c r="A22" s="114" t="s">
        <v>704</v>
      </c>
      <c r="B22" s="115" t="s">
        <v>705</v>
      </c>
      <c r="C22" s="43" t="s">
        <v>670</v>
      </c>
      <c r="D22" s="120">
        <f t="shared" si="0"/>
        <v>58.32</v>
      </c>
      <c r="E22" s="99">
        <v>48.6</v>
      </c>
    </row>
    <row r="23" spans="1:5" ht="24.75" customHeight="1">
      <c r="A23" s="121" t="s">
        <v>706</v>
      </c>
      <c r="B23" s="115" t="s">
        <v>707</v>
      </c>
      <c r="C23" s="43" t="s">
        <v>670</v>
      </c>
      <c r="D23" s="120">
        <f t="shared" si="0"/>
        <v>93.36</v>
      </c>
      <c r="E23" s="99">
        <v>77.8</v>
      </c>
    </row>
    <row r="24" spans="1:5" ht="24.75" customHeight="1">
      <c r="A24" s="121" t="s">
        <v>708</v>
      </c>
      <c r="B24" s="115" t="s">
        <v>709</v>
      </c>
      <c r="C24" s="43" t="s">
        <v>670</v>
      </c>
      <c r="D24" s="120">
        <f t="shared" si="0"/>
        <v>93.36</v>
      </c>
      <c r="E24" s="99">
        <v>77.8</v>
      </c>
    </row>
    <row r="25" spans="1:5" ht="24.75" customHeight="1">
      <c r="A25" s="121" t="s">
        <v>710</v>
      </c>
      <c r="B25" s="115" t="s">
        <v>711</v>
      </c>
      <c r="C25" s="43" t="s">
        <v>670</v>
      </c>
      <c r="D25" s="120">
        <f t="shared" si="0"/>
        <v>77.16</v>
      </c>
      <c r="E25" s="99">
        <v>64.3</v>
      </c>
    </row>
    <row r="26" spans="1:5" ht="24.75" customHeight="1">
      <c r="A26" s="119" t="s">
        <v>116</v>
      </c>
      <c r="B26" s="115" t="s">
        <v>712</v>
      </c>
      <c r="C26" s="43" t="s">
        <v>670</v>
      </c>
      <c r="D26" s="120">
        <f t="shared" si="0"/>
        <v>22.2</v>
      </c>
      <c r="E26" s="99">
        <v>18.5</v>
      </c>
    </row>
    <row r="27" spans="1:5" ht="24.75" customHeight="1">
      <c r="A27" s="114" t="s">
        <v>13</v>
      </c>
      <c r="B27" s="115" t="s">
        <v>713</v>
      </c>
      <c r="C27" s="43" t="s">
        <v>670</v>
      </c>
      <c r="D27" s="120">
        <f t="shared" si="0"/>
        <v>150.96</v>
      </c>
      <c r="E27" s="99">
        <v>125.8</v>
      </c>
    </row>
    <row r="28" spans="1:5" ht="24.75" customHeight="1">
      <c r="A28" s="114" t="s">
        <v>14</v>
      </c>
      <c r="B28" s="115" t="s">
        <v>714</v>
      </c>
      <c r="C28" s="43" t="s">
        <v>670</v>
      </c>
      <c r="D28" s="120">
        <f t="shared" si="0"/>
        <v>183.96</v>
      </c>
      <c r="E28" s="99">
        <v>153.3</v>
      </c>
    </row>
    <row r="29" spans="1:5" ht="24.75" customHeight="1">
      <c r="A29" s="114" t="s">
        <v>15</v>
      </c>
      <c r="B29" s="115" t="s">
        <v>715</v>
      </c>
      <c r="C29" s="43" t="s">
        <v>670</v>
      </c>
      <c r="D29" s="120">
        <f t="shared" si="0"/>
        <v>163.44</v>
      </c>
      <c r="E29" s="99">
        <v>136.2</v>
      </c>
    </row>
    <row r="30" spans="1:5" ht="24.75" customHeight="1">
      <c r="A30" s="114" t="s">
        <v>716</v>
      </c>
      <c r="B30" s="115" t="s">
        <v>717</v>
      </c>
      <c r="C30" s="43" t="s">
        <v>670</v>
      </c>
      <c r="D30" s="120">
        <f t="shared" si="0"/>
        <v>155.64</v>
      </c>
      <c r="E30" s="99">
        <v>129.7</v>
      </c>
    </row>
    <row r="31" spans="1:5" ht="24.75" customHeight="1">
      <c r="A31" s="114" t="s">
        <v>17</v>
      </c>
      <c r="B31" s="115" t="s">
        <v>718</v>
      </c>
      <c r="C31" s="43" t="s">
        <v>670</v>
      </c>
      <c r="D31" s="120">
        <f t="shared" si="0"/>
        <v>177.12</v>
      </c>
      <c r="E31" s="99">
        <v>147.6</v>
      </c>
    </row>
    <row r="32" spans="1:5" ht="24.75" customHeight="1">
      <c r="A32" s="119" t="s">
        <v>113</v>
      </c>
      <c r="B32" s="122" t="s">
        <v>719</v>
      </c>
      <c r="C32" s="43" t="s">
        <v>670</v>
      </c>
      <c r="D32" s="120">
        <f t="shared" si="0"/>
        <v>186.72</v>
      </c>
      <c r="E32" s="99">
        <v>155.6</v>
      </c>
    </row>
    <row r="33" spans="1:5" ht="24.75" customHeight="1">
      <c r="A33" s="119" t="s">
        <v>114</v>
      </c>
      <c r="B33" s="122" t="s">
        <v>720</v>
      </c>
      <c r="C33" s="43" t="s">
        <v>670</v>
      </c>
      <c r="D33" s="120">
        <f t="shared" si="0"/>
        <v>186.96</v>
      </c>
      <c r="E33" s="99">
        <v>155.8</v>
      </c>
    </row>
    <row r="34" spans="1:5" ht="24.75" customHeight="1">
      <c r="A34" s="121" t="s">
        <v>721</v>
      </c>
      <c r="B34" s="115" t="s">
        <v>722</v>
      </c>
      <c r="C34" s="43" t="s">
        <v>670</v>
      </c>
      <c r="D34" s="120">
        <f t="shared" si="0"/>
        <v>48.959999999999994</v>
      </c>
      <c r="E34" s="99">
        <v>40.8</v>
      </c>
    </row>
    <row r="35" spans="1:5" ht="24.75" customHeight="1">
      <c r="A35" s="114" t="s">
        <v>16</v>
      </c>
      <c r="B35" s="115" t="s">
        <v>723</v>
      </c>
      <c r="C35" s="43" t="s">
        <v>670</v>
      </c>
      <c r="D35" s="120">
        <f t="shared" si="0"/>
        <v>37.56</v>
      </c>
      <c r="E35" s="99">
        <v>31.3</v>
      </c>
    </row>
    <row r="36" spans="1:5" ht="24.75" customHeight="1">
      <c r="A36" s="114" t="s">
        <v>80</v>
      </c>
      <c r="B36" s="115" t="s">
        <v>81</v>
      </c>
      <c r="C36" s="43" t="s">
        <v>670</v>
      </c>
      <c r="D36" s="120">
        <f t="shared" si="0"/>
        <v>15.48</v>
      </c>
      <c r="E36" s="99">
        <v>12.9</v>
      </c>
    </row>
    <row r="37" spans="1:5" ht="24.75" customHeight="1">
      <c r="A37" s="114" t="s">
        <v>82</v>
      </c>
      <c r="B37" s="115" t="s">
        <v>724</v>
      </c>
      <c r="C37" s="43" t="s">
        <v>670</v>
      </c>
      <c r="D37" s="120">
        <f t="shared" si="0"/>
        <v>21</v>
      </c>
      <c r="E37" s="99">
        <v>17.5</v>
      </c>
    </row>
    <row r="38" spans="1:5" ht="24.75" customHeight="1">
      <c r="A38" s="114" t="s">
        <v>725</v>
      </c>
      <c r="B38" s="122" t="s">
        <v>726</v>
      </c>
      <c r="C38" s="43" t="s">
        <v>670</v>
      </c>
      <c r="D38" s="120">
        <f t="shared" si="0"/>
        <v>40.2</v>
      </c>
      <c r="E38" s="99">
        <v>33.5</v>
      </c>
    </row>
    <row r="39" spans="1:5" ht="24.75" customHeight="1">
      <c r="A39" s="114" t="s">
        <v>83</v>
      </c>
      <c r="B39" s="115" t="s">
        <v>727</v>
      </c>
      <c r="C39" s="43" t="s">
        <v>670</v>
      </c>
      <c r="D39" s="120">
        <f t="shared" si="0"/>
        <v>6.6</v>
      </c>
      <c r="E39" s="99">
        <v>5.5</v>
      </c>
    </row>
    <row r="40" spans="1:5" ht="24.75" customHeight="1">
      <c r="A40" s="114" t="s">
        <v>84</v>
      </c>
      <c r="B40" s="115" t="s">
        <v>728</v>
      </c>
      <c r="C40" s="43" t="s">
        <v>670</v>
      </c>
      <c r="D40" s="120">
        <f t="shared" si="0"/>
        <v>6.84</v>
      </c>
      <c r="E40" s="99">
        <v>5.7</v>
      </c>
    </row>
    <row r="41" spans="1:5" ht="24.75" customHeight="1">
      <c r="A41" s="114" t="s">
        <v>76</v>
      </c>
      <c r="B41" s="115" t="s">
        <v>77</v>
      </c>
      <c r="C41" s="43" t="s">
        <v>670</v>
      </c>
      <c r="D41" s="120">
        <f t="shared" si="0"/>
        <v>25.68</v>
      </c>
      <c r="E41" s="99">
        <v>21.4</v>
      </c>
    </row>
    <row r="42" spans="1:5" ht="24.75" customHeight="1">
      <c r="A42" s="114" t="s">
        <v>78</v>
      </c>
      <c r="B42" s="115" t="s">
        <v>79</v>
      </c>
      <c r="C42" s="43" t="s">
        <v>670</v>
      </c>
      <c r="D42" s="120">
        <f t="shared" si="0"/>
        <v>27.720000000000002</v>
      </c>
      <c r="E42" s="99">
        <v>23.1</v>
      </c>
    </row>
    <row r="43" spans="1:5" ht="24.75" customHeight="1">
      <c r="A43" s="114" t="s">
        <v>729</v>
      </c>
      <c r="B43" s="115" t="s">
        <v>730</v>
      </c>
      <c r="C43" s="43" t="s">
        <v>670</v>
      </c>
      <c r="D43" s="120">
        <f t="shared" si="0"/>
        <v>32.4</v>
      </c>
      <c r="E43" s="99">
        <v>27</v>
      </c>
    </row>
    <row r="44" spans="1:5" ht="24.75" customHeight="1">
      <c r="A44" s="114" t="s">
        <v>731</v>
      </c>
      <c r="B44" s="115" t="s">
        <v>732</v>
      </c>
      <c r="C44" s="43" t="s">
        <v>670</v>
      </c>
      <c r="D44" s="120">
        <f t="shared" si="0"/>
        <v>42.24</v>
      </c>
      <c r="E44" s="99">
        <v>35.2</v>
      </c>
    </row>
    <row r="45" spans="1:5" ht="24.75" customHeight="1">
      <c r="A45" s="114" t="s">
        <v>733</v>
      </c>
      <c r="B45" s="115" t="s">
        <v>734</v>
      </c>
      <c r="C45" s="43" t="s">
        <v>670</v>
      </c>
      <c r="D45" s="120">
        <f t="shared" si="0"/>
        <v>49.2</v>
      </c>
      <c r="E45" s="99">
        <v>41</v>
      </c>
    </row>
    <row r="46" spans="1:5" ht="24.75" customHeight="1">
      <c r="A46" s="114" t="s">
        <v>735</v>
      </c>
      <c r="B46" s="115" t="s">
        <v>736</v>
      </c>
      <c r="C46" s="43" t="s">
        <v>670</v>
      </c>
      <c r="D46" s="120">
        <f t="shared" si="0"/>
        <v>16.2</v>
      </c>
      <c r="E46" s="99">
        <v>13.5</v>
      </c>
    </row>
    <row r="47" spans="1:5" ht="24.75" customHeight="1">
      <c r="A47" s="114" t="s">
        <v>737</v>
      </c>
      <c r="B47" s="115" t="s">
        <v>738</v>
      </c>
      <c r="C47" s="43" t="s">
        <v>670</v>
      </c>
      <c r="D47" s="120">
        <f t="shared" si="0"/>
        <v>16.8</v>
      </c>
      <c r="E47" s="99">
        <v>14</v>
      </c>
    </row>
  </sheetData>
  <sheetProtection/>
  <mergeCells count="1">
    <mergeCell ref="A1:E1"/>
  </mergeCells>
  <printOptions/>
  <pageMargins left="0.3937007874015748" right="0.1968503937007874" top="0.3937007874015748" bottom="0.3937007874015748" header="0.31496062992125984" footer="0.31496062992125984"/>
  <pageSetup horizontalDpi="600" verticalDpi="600" orientation="portrait"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E126"/>
  <sheetViews>
    <sheetView zoomScale="76" zoomScaleNormal="76" zoomScalePageLayoutView="0" workbookViewId="0" topLeftCell="A1">
      <selection activeCell="A1" sqref="A1:E1"/>
    </sheetView>
  </sheetViews>
  <sheetFormatPr defaultColWidth="9.00390625" defaultRowHeight="12.75"/>
  <cols>
    <col min="1" max="1" width="28.75390625" style="0" bestFit="1" customWidth="1"/>
    <col min="2" max="2" width="153.375" style="0" bestFit="1" customWidth="1"/>
    <col min="3" max="3" width="25.875" style="0" customWidth="1"/>
    <col min="4" max="5" width="18.125" style="0" customWidth="1"/>
  </cols>
  <sheetData>
    <row r="1" spans="1:5" ht="54" customHeight="1">
      <c r="A1" s="408" t="s">
        <v>885</v>
      </c>
      <c r="B1" s="409"/>
      <c r="C1" s="409"/>
      <c r="D1" s="409"/>
      <c r="E1" s="410"/>
    </row>
    <row r="2" spans="1:5" ht="33.75" customHeight="1">
      <c r="A2" s="107" t="s">
        <v>145</v>
      </c>
      <c r="B2" s="107" t="s">
        <v>146</v>
      </c>
      <c r="C2" s="108" t="s">
        <v>147</v>
      </c>
      <c r="D2" s="108" t="s">
        <v>148</v>
      </c>
      <c r="E2" s="108" t="s">
        <v>739</v>
      </c>
    </row>
    <row r="3" spans="1:5" ht="31.5" customHeight="1">
      <c r="A3" s="411" t="s">
        <v>886</v>
      </c>
      <c r="B3" s="412"/>
      <c r="C3" s="412"/>
      <c r="D3" s="412"/>
      <c r="E3" s="413"/>
    </row>
    <row r="4" spans="1:5" ht="21">
      <c r="A4" s="134" t="s">
        <v>887</v>
      </c>
      <c r="B4" s="135" t="s">
        <v>888</v>
      </c>
      <c r="C4" s="136" t="s">
        <v>73</v>
      </c>
      <c r="D4" s="120">
        <f aca="true" t="shared" si="0" ref="D4:D21">E4+0.2*E4</f>
        <v>154.8</v>
      </c>
      <c r="E4" s="113">
        <v>129</v>
      </c>
    </row>
    <row r="5" spans="1:5" ht="40.5">
      <c r="A5" s="134" t="s">
        <v>889</v>
      </c>
      <c r="B5" s="135" t="s">
        <v>890</v>
      </c>
      <c r="C5" s="136" t="s">
        <v>73</v>
      </c>
      <c r="D5" s="120">
        <f t="shared" si="0"/>
        <v>91.68</v>
      </c>
      <c r="E5" s="113">
        <v>76.4</v>
      </c>
    </row>
    <row r="6" spans="1:5" ht="21">
      <c r="A6" s="137" t="s">
        <v>891</v>
      </c>
      <c r="B6" s="135" t="s">
        <v>892</v>
      </c>
      <c r="C6" s="136" t="s">
        <v>73</v>
      </c>
      <c r="D6" s="120">
        <f t="shared" si="0"/>
        <v>29.64</v>
      </c>
      <c r="E6" s="113">
        <v>24.7</v>
      </c>
    </row>
    <row r="7" spans="1:5" ht="21">
      <c r="A7" s="137" t="s">
        <v>97</v>
      </c>
      <c r="B7" s="138" t="s">
        <v>893</v>
      </c>
      <c r="C7" s="136" t="s">
        <v>73</v>
      </c>
      <c r="D7" s="120">
        <f t="shared" si="0"/>
        <v>53.16</v>
      </c>
      <c r="E7" s="113">
        <v>44.3</v>
      </c>
    </row>
    <row r="8" spans="1:5" ht="21">
      <c r="A8" s="137" t="s">
        <v>96</v>
      </c>
      <c r="B8" s="138" t="s">
        <v>894</v>
      </c>
      <c r="C8" s="136" t="s">
        <v>73</v>
      </c>
      <c r="D8" s="120">
        <f t="shared" si="0"/>
        <v>43.559999999999995</v>
      </c>
      <c r="E8" s="113">
        <v>36.3</v>
      </c>
    </row>
    <row r="9" spans="1:5" ht="21">
      <c r="A9" s="137" t="s">
        <v>53</v>
      </c>
      <c r="B9" s="138" t="s">
        <v>895</v>
      </c>
      <c r="C9" s="136" t="s">
        <v>73</v>
      </c>
      <c r="D9" s="120">
        <f t="shared" si="0"/>
        <v>39.120000000000005</v>
      </c>
      <c r="E9" s="113">
        <v>32.6</v>
      </c>
    </row>
    <row r="10" spans="1:5" ht="21">
      <c r="A10" s="137" t="s">
        <v>896</v>
      </c>
      <c r="B10" s="138" t="s">
        <v>897</v>
      </c>
      <c r="C10" s="136" t="s">
        <v>73</v>
      </c>
      <c r="D10" s="120">
        <f t="shared" si="0"/>
        <v>41.4</v>
      </c>
      <c r="E10" s="113">
        <v>34.5</v>
      </c>
    </row>
    <row r="11" spans="1:5" ht="21">
      <c r="A11" s="139" t="s">
        <v>52</v>
      </c>
      <c r="B11" s="138" t="s">
        <v>898</v>
      </c>
      <c r="C11" s="136" t="s">
        <v>73</v>
      </c>
      <c r="D11" s="120">
        <f t="shared" si="0"/>
        <v>30.720000000000002</v>
      </c>
      <c r="E11" s="113">
        <v>25.6</v>
      </c>
    </row>
    <row r="12" spans="1:5" ht="21">
      <c r="A12" s="137" t="s">
        <v>899</v>
      </c>
      <c r="B12" s="138" t="s">
        <v>900</v>
      </c>
      <c r="C12" s="136" t="s">
        <v>73</v>
      </c>
      <c r="D12" s="120">
        <f t="shared" si="0"/>
        <v>32.160000000000004</v>
      </c>
      <c r="E12" s="113">
        <v>26.8</v>
      </c>
    </row>
    <row r="13" spans="1:5" ht="21">
      <c r="A13" s="137" t="s">
        <v>54</v>
      </c>
      <c r="B13" s="138" t="s">
        <v>901</v>
      </c>
      <c r="C13" s="136" t="s">
        <v>73</v>
      </c>
      <c r="D13" s="120">
        <f t="shared" si="0"/>
        <v>261.12</v>
      </c>
      <c r="E13" s="113">
        <v>217.6</v>
      </c>
    </row>
    <row r="14" spans="1:5" ht="21">
      <c r="A14" s="140" t="s">
        <v>902</v>
      </c>
      <c r="B14" s="141" t="s">
        <v>903</v>
      </c>
      <c r="C14" s="142" t="s">
        <v>73</v>
      </c>
      <c r="D14" s="120">
        <f t="shared" si="0"/>
        <v>30.24</v>
      </c>
      <c r="E14" s="113">
        <v>25.2</v>
      </c>
    </row>
    <row r="15" spans="1:5" ht="21">
      <c r="A15" s="140" t="s">
        <v>42</v>
      </c>
      <c r="B15" s="141" t="s">
        <v>904</v>
      </c>
      <c r="C15" s="142" t="s">
        <v>73</v>
      </c>
      <c r="D15" s="120">
        <f t="shared" si="0"/>
        <v>28.2</v>
      </c>
      <c r="E15" s="113">
        <v>23.5</v>
      </c>
    </row>
    <row r="16" spans="1:5" ht="21">
      <c r="A16" s="139" t="s">
        <v>99</v>
      </c>
      <c r="B16" s="143" t="s">
        <v>905</v>
      </c>
      <c r="C16" s="142" t="s">
        <v>73</v>
      </c>
      <c r="D16" s="120">
        <f t="shared" si="0"/>
        <v>19.560000000000002</v>
      </c>
      <c r="E16" s="113">
        <v>16.3</v>
      </c>
    </row>
    <row r="17" spans="1:5" ht="21">
      <c r="A17" s="139" t="s">
        <v>41</v>
      </c>
      <c r="B17" s="143" t="s">
        <v>906</v>
      </c>
      <c r="C17" s="142" t="s">
        <v>73</v>
      </c>
      <c r="D17" s="120">
        <f t="shared" si="0"/>
        <v>16.8</v>
      </c>
      <c r="E17" s="113">
        <v>14</v>
      </c>
    </row>
    <row r="18" spans="1:5" ht="21">
      <c r="A18" s="139" t="s">
        <v>37</v>
      </c>
      <c r="B18" s="143" t="s">
        <v>907</v>
      </c>
      <c r="C18" s="142" t="s">
        <v>73</v>
      </c>
      <c r="D18" s="120">
        <f t="shared" si="0"/>
        <v>12.6</v>
      </c>
      <c r="E18" s="113">
        <v>10.5</v>
      </c>
    </row>
    <row r="19" spans="1:5" ht="21">
      <c r="A19" s="137" t="s">
        <v>108</v>
      </c>
      <c r="B19" s="138" t="s">
        <v>908</v>
      </c>
      <c r="C19" s="136" t="s">
        <v>73</v>
      </c>
      <c r="D19" s="120">
        <f t="shared" si="0"/>
        <v>77.4</v>
      </c>
      <c r="E19" s="113">
        <v>64.5</v>
      </c>
    </row>
    <row r="20" spans="1:5" ht="21">
      <c r="A20" s="137" t="s">
        <v>909</v>
      </c>
      <c r="B20" s="138" t="s">
        <v>910</v>
      </c>
      <c r="C20" s="136" t="s">
        <v>73</v>
      </c>
      <c r="D20" s="120">
        <f t="shared" si="0"/>
        <v>21</v>
      </c>
      <c r="E20" s="113">
        <v>17.5</v>
      </c>
    </row>
    <row r="21" spans="1:5" ht="21">
      <c r="A21" s="137" t="s">
        <v>911</v>
      </c>
      <c r="B21" s="138" t="s">
        <v>912</v>
      </c>
      <c r="C21" s="136" t="s">
        <v>73</v>
      </c>
      <c r="D21" s="120">
        <f t="shared" si="0"/>
        <v>59.4</v>
      </c>
      <c r="E21" s="113">
        <v>49.5</v>
      </c>
    </row>
    <row r="22" spans="1:5" ht="22.5">
      <c r="A22" s="411" t="s">
        <v>913</v>
      </c>
      <c r="B22" s="412"/>
      <c r="C22" s="412"/>
      <c r="D22" s="412"/>
      <c r="E22" s="413"/>
    </row>
    <row r="23" spans="1:5" ht="21">
      <c r="A23" s="73" t="s">
        <v>914</v>
      </c>
      <c r="B23" s="144" t="s">
        <v>915</v>
      </c>
      <c r="C23" s="136" t="s">
        <v>73</v>
      </c>
      <c r="D23" s="120">
        <f aca="true" t="shared" si="1" ref="D23:D47">E23+0.2*E23</f>
        <v>111.24000000000001</v>
      </c>
      <c r="E23" s="113">
        <v>92.7</v>
      </c>
    </row>
    <row r="24" spans="1:5" ht="21">
      <c r="A24" s="73" t="s">
        <v>916</v>
      </c>
      <c r="B24" s="138" t="s">
        <v>917</v>
      </c>
      <c r="C24" s="136" t="s">
        <v>73</v>
      </c>
      <c r="D24" s="120">
        <f t="shared" si="1"/>
        <v>53.52</v>
      </c>
      <c r="E24" s="113">
        <v>44.6</v>
      </c>
    </row>
    <row r="25" spans="1:5" ht="21">
      <c r="A25" s="73" t="s">
        <v>918</v>
      </c>
      <c r="B25" s="138" t="s">
        <v>919</v>
      </c>
      <c r="C25" s="136" t="s">
        <v>73</v>
      </c>
      <c r="D25" s="120">
        <f t="shared" si="1"/>
        <v>196.08</v>
      </c>
      <c r="E25" s="113">
        <v>163.4</v>
      </c>
    </row>
    <row r="26" spans="1:5" ht="40.5">
      <c r="A26" s="73" t="s">
        <v>920</v>
      </c>
      <c r="B26" s="138" t="s">
        <v>921</v>
      </c>
      <c r="C26" s="136" t="s">
        <v>73</v>
      </c>
      <c r="D26" s="120">
        <f t="shared" si="1"/>
        <v>45</v>
      </c>
      <c r="E26" s="113">
        <v>37.5</v>
      </c>
    </row>
    <row r="27" spans="1:5" ht="40.5">
      <c r="A27" s="73" t="s">
        <v>922</v>
      </c>
      <c r="B27" s="138" t="s">
        <v>923</v>
      </c>
      <c r="C27" s="136" t="s">
        <v>73</v>
      </c>
      <c r="D27" s="120">
        <f t="shared" si="1"/>
        <v>91.2</v>
      </c>
      <c r="E27" s="113">
        <v>76</v>
      </c>
    </row>
    <row r="28" spans="1:5" ht="21">
      <c r="A28" s="73" t="s">
        <v>99</v>
      </c>
      <c r="B28" s="138" t="s">
        <v>924</v>
      </c>
      <c r="C28" s="136" t="s">
        <v>73</v>
      </c>
      <c r="D28" s="120">
        <f t="shared" si="1"/>
        <v>19.560000000000002</v>
      </c>
      <c r="E28" s="113">
        <v>16.3</v>
      </c>
    </row>
    <row r="29" spans="1:5" ht="21">
      <c r="A29" s="73" t="s">
        <v>925</v>
      </c>
      <c r="B29" s="138" t="s">
        <v>926</v>
      </c>
      <c r="C29" s="136" t="s">
        <v>73</v>
      </c>
      <c r="D29" s="120">
        <f t="shared" si="1"/>
        <v>49.2</v>
      </c>
      <c r="E29" s="113">
        <v>41</v>
      </c>
    </row>
    <row r="30" spans="1:5" ht="40.5">
      <c r="A30" s="73" t="s">
        <v>927</v>
      </c>
      <c r="B30" s="138" t="s">
        <v>928</v>
      </c>
      <c r="C30" s="136" t="s">
        <v>73</v>
      </c>
      <c r="D30" s="120">
        <f t="shared" si="1"/>
        <v>86.28</v>
      </c>
      <c r="E30" s="113">
        <v>71.9</v>
      </c>
    </row>
    <row r="31" spans="1:5" ht="40.5">
      <c r="A31" s="73" t="s">
        <v>929</v>
      </c>
      <c r="B31" s="138" t="s">
        <v>930</v>
      </c>
      <c r="C31" s="136" t="s">
        <v>73</v>
      </c>
      <c r="D31" s="120">
        <f t="shared" si="1"/>
        <v>42.959999999999994</v>
      </c>
      <c r="E31" s="113">
        <v>35.8</v>
      </c>
    </row>
    <row r="32" spans="1:5" ht="21">
      <c r="A32" s="73" t="s">
        <v>931</v>
      </c>
      <c r="B32" s="138" t="s">
        <v>98</v>
      </c>
      <c r="C32" s="136" t="s">
        <v>73</v>
      </c>
      <c r="D32" s="120">
        <f t="shared" si="1"/>
        <v>71.04</v>
      </c>
      <c r="E32" s="113">
        <v>59.2</v>
      </c>
    </row>
    <row r="33" spans="1:5" ht="21">
      <c r="A33" s="73" t="s">
        <v>932</v>
      </c>
      <c r="B33" s="138" t="s">
        <v>933</v>
      </c>
      <c r="C33" s="136" t="s">
        <v>73</v>
      </c>
      <c r="D33" s="120">
        <f t="shared" si="1"/>
        <v>45.84</v>
      </c>
      <c r="E33" s="113">
        <v>38.2</v>
      </c>
    </row>
    <row r="34" spans="1:5" ht="21">
      <c r="A34" s="73" t="s">
        <v>934</v>
      </c>
      <c r="B34" s="138" t="s">
        <v>935</v>
      </c>
      <c r="C34" s="136" t="s">
        <v>73</v>
      </c>
      <c r="D34" s="120">
        <f t="shared" si="1"/>
        <v>82.91999999999999</v>
      </c>
      <c r="E34" s="113">
        <v>69.1</v>
      </c>
    </row>
    <row r="35" spans="1:5" ht="21">
      <c r="A35" s="73" t="s">
        <v>936</v>
      </c>
      <c r="B35" s="138" t="s">
        <v>937</v>
      </c>
      <c r="C35" s="145" t="s">
        <v>73</v>
      </c>
      <c r="D35" s="120">
        <f t="shared" si="1"/>
        <v>50.76</v>
      </c>
      <c r="E35" s="113">
        <v>42.3</v>
      </c>
    </row>
    <row r="36" spans="1:5" ht="21">
      <c r="A36" s="146" t="s">
        <v>938</v>
      </c>
      <c r="B36" s="147" t="s">
        <v>939</v>
      </c>
      <c r="C36" s="145" t="s">
        <v>73</v>
      </c>
      <c r="D36" s="120">
        <f t="shared" si="1"/>
        <v>54.959999999999994</v>
      </c>
      <c r="E36" s="113">
        <v>45.8</v>
      </c>
    </row>
    <row r="37" spans="1:5" ht="21">
      <c r="A37" s="73" t="s">
        <v>940</v>
      </c>
      <c r="B37" s="138" t="s">
        <v>941</v>
      </c>
      <c r="C37" s="136" t="s">
        <v>73</v>
      </c>
      <c r="D37" s="120">
        <f t="shared" si="1"/>
        <v>58.68</v>
      </c>
      <c r="E37" s="113">
        <v>48.9</v>
      </c>
    </row>
    <row r="38" spans="1:5" ht="60.75">
      <c r="A38" s="73" t="s">
        <v>942</v>
      </c>
      <c r="B38" s="138" t="s">
        <v>943</v>
      </c>
      <c r="C38" s="136" t="s">
        <v>73</v>
      </c>
      <c r="D38" s="120">
        <f t="shared" si="1"/>
        <v>57.72</v>
      </c>
      <c r="E38" s="113">
        <v>48.1</v>
      </c>
    </row>
    <row r="39" spans="1:5" ht="21">
      <c r="A39" s="73" t="s">
        <v>944</v>
      </c>
      <c r="B39" s="148" t="s">
        <v>945</v>
      </c>
      <c r="C39" s="136" t="s">
        <v>73</v>
      </c>
      <c r="D39" s="120">
        <f t="shared" si="1"/>
        <v>2.04</v>
      </c>
      <c r="E39" s="113">
        <v>1.7</v>
      </c>
    </row>
    <row r="40" spans="1:5" ht="21">
      <c r="A40" s="73" t="s">
        <v>946</v>
      </c>
      <c r="B40" s="138" t="s">
        <v>947</v>
      </c>
      <c r="C40" s="136" t="s">
        <v>73</v>
      </c>
      <c r="D40" s="120">
        <f t="shared" si="1"/>
        <v>2.04</v>
      </c>
      <c r="E40" s="113">
        <v>1.7</v>
      </c>
    </row>
    <row r="41" spans="1:5" ht="21">
      <c r="A41" s="73" t="s">
        <v>948</v>
      </c>
      <c r="B41" s="138" t="s">
        <v>949</v>
      </c>
      <c r="C41" s="136" t="s">
        <v>73</v>
      </c>
      <c r="D41" s="120">
        <f t="shared" si="1"/>
        <v>74.75999999999999</v>
      </c>
      <c r="E41" s="113">
        <v>62.3</v>
      </c>
    </row>
    <row r="42" spans="1:5" ht="21">
      <c r="A42" s="73" t="s">
        <v>950</v>
      </c>
      <c r="B42" s="138" t="s">
        <v>951</v>
      </c>
      <c r="C42" s="136" t="s">
        <v>73</v>
      </c>
      <c r="D42" s="120">
        <f t="shared" si="1"/>
        <v>88.32</v>
      </c>
      <c r="E42" s="113">
        <v>73.6</v>
      </c>
    </row>
    <row r="43" spans="1:5" ht="21">
      <c r="A43" s="73" t="s">
        <v>952</v>
      </c>
      <c r="B43" s="138" t="s">
        <v>953</v>
      </c>
      <c r="C43" s="136" t="s">
        <v>73</v>
      </c>
      <c r="D43" s="120">
        <f t="shared" si="1"/>
        <v>76.08</v>
      </c>
      <c r="E43" s="113">
        <v>63.4</v>
      </c>
    </row>
    <row r="44" spans="1:5" ht="40.5">
      <c r="A44" s="73" t="s">
        <v>954</v>
      </c>
      <c r="B44" s="138" t="s">
        <v>955</v>
      </c>
      <c r="C44" s="136" t="s">
        <v>73</v>
      </c>
      <c r="D44" s="120">
        <f t="shared" si="1"/>
        <v>56.040000000000006</v>
      </c>
      <c r="E44" s="113">
        <v>46.7</v>
      </c>
    </row>
    <row r="45" spans="1:5" ht="40.5">
      <c r="A45" s="73" t="s">
        <v>956</v>
      </c>
      <c r="B45" s="138" t="s">
        <v>957</v>
      </c>
      <c r="C45" s="136" t="s">
        <v>73</v>
      </c>
      <c r="D45" s="120">
        <f t="shared" si="1"/>
        <v>56.16</v>
      </c>
      <c r="E45" s="113">
        <v>46.8</v>
      </c>
    </row>
    <row r="46" spans="1:5" ht="21">
      <c r="A46" s="73" t="s">
        <v>958</v>
      </c>
      <c r="B46" s="138" t="s">
        <v>959</v>
      </c>
      <c r="C46" s="136" t="s">
        <v>73</v>
      </c>
      <c r="D46" s="120">
        <f t="shared" si="1"/>
        <v>20.520000000000003</v>
      </c>
      <c r="E46" s="113">
        <v>17.1</v>
      </c>
    </row>
    <row r="47" spans="1:5" ht="40.5">
      <c r="A47" s="73" t="s">
        <v>960</v>
      </c>
      <c r="B47" s="138" t="s">
        <v>961</v>
      </c>
      <c r="C47" s="136" t="s">
        <v>73</v>
      </c>
      <c r="D47" s="120">
        <f t="shared" si="1"/>
        <v>52.2</v>
      </c>
      <c r="E47" s="113">
        <v>43.5</v>
      </c>
    </row>
    <row r="48" spans="1:5" ht="22.5">
      <c r="A48" s="411" t="s">
        <v>962</v>
      </c>
      <c r="B48" s="412"/>
      <c r="C48" s="412"/>
      <c r="D48" s="412"/>
      <c r="E48" s="413"/>
    </row>
    <row r="49" spans="1:5" ht="22.5">
      <c r="A49" s="414" t="s">
        <v>963</v>
      </c>
      <c r="B49" s="415"/>
      <c r="C49" s="415"/>
      <c r="D49" s="415"/>
      <c r="E49" s="416"/>
    </row>
    <row r="50" spans="1:5" ht="40.5">
      <c r="A50" s="149" t="s">
        <v>964</v>
      </c>
      <c r="B50" s="150" t="s">
        <v>965</v>
      </c>
      <c r="C50" s="136" t="s">
        <v>73</v>
      </c>
      <c r="D50" s="120">
        <f>E50+0.2*E50</f>
        <v>354</v>
      </c>
      <c r="E50" s="113">
        <v>295</v>
      </c>
    </row>
    <row r="51" spans="1:5" ht="40.5">
      <c r="A51" s="149" t="s">
        <v>966</v>
      </c>
      <c r="B51" s="150" t="s">
        <v>967</v>
      </c>
      <c r="C51" s="136" t="s">
        <v>73</v>
      </c>
      <c r="D51" s="120">
        <f>E51+0.2*E51</f>
        <v>397.44</v>
      </c>
      <c r="E51" s="113">
        <v>331.2</v>
      </c>
    </row>
    <row r="52" spans="1:5" ht="22.5">
      <c r="A52" s="403" t="s">
        <v>968</v>
      </c>
      <c r="B52" s="404"/>
      <c r="C52" s="404"/>
      <c r="D52" s="404"/>
      <c r="E52" s="405"/>
    </row>
    <row r="53" spans="1:5" ht="21">
      <c r="A53" s="151" t="s">
        <v>969</v>
      </c>
      <c r="B53" s="152" t="s">
        <v>970</v>
      </c>
      <c r="C53" s="136" t="s">
        <v>73</v>
      </c>
      <c r="D53" s="120">
        <f>E53+0.2*E53</f>
        <v>83.88000000000001</v>
      </c>
      <c r="E53" s="113">
        <v>69.9</v>
      </c>
    </row>
    <row r="54" spans="1:5" ht="21">
      <c r="A54" s="151" t="s">
        <v>971</v>
      </c>
      <c r="B54" s="153" t="s">
        <v>972</v>
      </c>
      <c r="C54" s="136" t="s">
        <v>73</v>
      </c>
      <c r="D54" s="120">
        <f>E54+0.2*E54</f>
        <v>106.8</v>
      </c>
      <c r="E54" s="113">
        <v>89</v>
      </c>
    </row>
    <row r="55" spans="1:5" ht="21">
      <c r="A55" s="151" t="s">
        <v>973</v>
      </c>
      <c r="B55" s="153" t="s">
        <v>974</v>
      </c>
      <c r="C55" s="136" t="s">
        <v>73</v>
      </c>
      <c r="D55" s="120">
        <f>E55+0.2*E55</f>
        <v>114.48</v>
      </c>
      <c r="E55" s="113">
        <v>95.4</v>
      </c>
    </row>
    <row r="56" spans="1:5" ht="22.5">
      <c r="A56" s="403" t="s">
        <v>975</v>
      </c>
      <c r="B56" s="404"/>
      <c r="C56" s="404"/>
      <c r="D56" s="404"/>
      <c r="E56" s="405"/>
    </row>
    <row r="57" spans="1:5" ht="21">
      <c r="A57" s="154" t="s">
        <v>976</v>
      </c>
      <c r="B57" s="155" t="s">
        <v>977</v>
      </c>
      <c r="C57" s="136" t="s">
        <v>73</v>
      </c>
      <c r="D57" s="120">
        <f aca="true" t="shared" si="2" ref="D57:D81">E57+0.2*E57</f>
        <v>51.48</v>
      </c>
      <c r="E57" s="113">
        <v>42.9</v>
      </c>
    </row>
    <row r="58" spans="1:5" ht="21">
      <c r="A58" s="156" t="s">
        <v>978</v>
      </c>
      <c r="B58" s="152" t="s">
        <v>979</v>
      </c>
      <c r="C58" s="136" t="s">
        <v>73</v>
      </c>
      <c r="D58" s="120">
        <f t="shared" si="2"/>
        <v>202.8</v>
      </c>
      <c r="E58" s="113">
        <v>169</v>
      </c>
    </row>
    <row r="59" spans="1:5" ht="21">
      <c r="A59" s="156" t="s">
        <v>980</v>
      </c>
      <c r="B59" s="157" t="s">
        <v>981</v>
      </c>
      <c r="C59" s="136" t="s">
        <v>73</v>
      </c>
      <c r="D59" s="120">
        <f t="shared" si="2"/>
        <v>299.03999999999996</v>
      </c>
      <c r="E59" s="113">
        <v>249.2</v>
      </c>
    </row>
    <row r="60" spans="1:5" ht="21">
      <c r="A60" s="156" t="s">
        <v>982</v>
      </c>
      <c r="B60" s="157" t="s">
        <v>981</v>
      </c>
      <c r="C60" s="136" t="s">
        <v>73</v>
      </c>
      <c r="D60" s="120">
        <f t="shared" si="2"/>
        <v>247.2</v>
      </c>
      <c r="E60" s="113">
        <v>206</v>
      </c>
    </row>
    <row r="61" spans="1:5" ht="21">
      <c r="A61" s="156" t="s">
        <v>983</v>
      </c>
      <c r="B61" s="157" t="s">
        <v>984</v>
      </c>
      <c r="C61" s="136" t="s">
        <v>73</v>
      </c>
      <c r="D61" s="120">
        <f t="shared" si="2"/>
        <v>537.6</v>
      </c>
      <c r="E61" s="113">
        <v>448</v>
      </c>
    </row>
    <row r="62" spans="1:5" ht="21">
      <c r="A62" s="156" t="s">
        <v>985</v>
      </c>
      <c r="B62" s="157" t="s">
        <v>986</v>
      </c>
      <c r="C62" s="136" t="s">
        <v>73</v>
      </c>
      <c r="D62" s="120">
        <f t="shared" si="2"/>
        <v>763.44</v>
      </c>
      <c r="E62" s="113">
        <v>636.2</v>
      </c>
    </row>
    <row r="63" spans="1:5" ht="21">
      <c r="A63" s="158" t="s">
        <v>987</v>
      </c>
      <c r="B63" s="159" t="s">
        <v>988</v>
      </c>
      <c r="C63" s="136" t="s">
        <v>73</v>
      </c>
      <c r="D63" s="120">
        <f t="shared" si="2"/>
        <v>131.28</v>
      </c>
      <c r="E63" s="113">
        <v>109.4</v>
      </c>
    </row>
    <row r="64" spans="1:5" ht="40.5">
      <c r="A64" s="160" t="s">
        <v>989</v>
      </c>
      <c r="B64" s="157" t="s">
        <v>990</v>
      </c>
      <c r="C64" s="145" t="s">
        <v>73</v>
      </c>
      <c r="D64" s="120">
        <f t="shared" si="2"/>
        <v>77.64</v>
      </c>
      <c r="E64" s="113">
        <v>64.7</v>
      </c>
    </row>
    <row r="65" spans="1:5" ht="21">
      <c r="A65" s="151" t="s">
        <v>991</v>
      </c>
      <c r="B65" s="157" t="s">
        <v>992</v>
      </c>
      <c r="C65" s="136" t="s">
        <v>73</v>
      </c>
      <c r="D65" s="120">
        <f t="shared" si="2"/>
        <v>123.6</v>
      </c>
      <c r="E65" s="113">
        <v>103</v>
      </c>
    </row>
    <row r="66" spans="1:5" ht="21">
      <c r="A66" s="151" t="s">
        <v>993</v>
      </c>
      <c r="B66" s="157" t="s">
        <v>994</v>
      </c>
      <c r="C66" s="136" t="s">
        <v>73</v>
      </c>
      <c r="D66" s="120">
        <f t="shared" si="2"/>
        <v>54.36</v>
      </c>
      <c r="E66" s="113">
        <v>45.3</v>
      </c>
    </row>
    <row r="67" spans="1:5" ht="21">
      <c r="A67" s="151" t="s">
        <v>995</v>
      </c>
      <c r="B67" s="157" t="s">
        <v>996</v>
      </c>
      <c r="C67" s="136" t="s">
        <v>73</v>
      </c>
      <c r="D67" s="120">
        <f t="shared" si="2"/>
        <v>78.6</v>
      </c>
      <c r="E67" s="113">
        <v>65.5</v>
      </c>
    </row>
    <row r="68" spans="1:5" ht="21">
      <c r="A68" s="161" t="s">
        <v>997</v>
      </c>
      <c r="B68" s="159" t="s">
        <v>998</v>
      </c>
      <c r="C68" s="136" t="s">
        <v>73</v>
      </c>
      <c r="D68" s="120">
        <f t="shared" si="2"/>
        <v>47.040000000000006</v>
      </c>
      <c r="E68" s="113">
        <v>39.2</v>
      </c>
    </row>
    <row r="69" spans="1:5" ht="21">
      <c r="A69" s="161" t="s">
        <v>999</v>
      </c>
      <c r="B69" s="159" t="s">
        <v>1000</v>
      </c>
      <c r="C69" s="136" t="s">
        <v>73</v>
      </c>
      <c r="D69" s="120">
        <f t="shared" si="2"/>
        <v>45.6</v>
      </c>
      <c r="E69" s="113">
        <v>38</v>
      </c>
    </row>
    <row r="70" spans="1:5" ht="40.5">
      <c r="A70" s="156" t="s">
        <v>1001</v>
      </c>
      <c r="B70" s="157" t="s">
        <v>1002</v>
      </c>
      <c r="C70" s="136" t="s">
        <v>73</v>
      </c>
      <c r="D70" s="120">
        <f t="shared" si="2"/>
        <v>46.559999999999995</v>
      </c>
      <c r="E70" s="113">
        <v>38.8</v>
      </c>
    </row>
    <row r="71" spans="1:5" ht="21">
      <c r="A71" s="151" t="s">
        <v>1003</v>
      </c>
      <c r="B71" s="162" t="s">
        <v>1004</v>
      </c>
      <c r="C71" s="136" t="s">
        <v>73</v>
      </c>
      <c r="D71" s="120">
        <f t="shared" si="2"/>
        <v>37.32</v>
      </c>
      <c r="E71" s="113">
        <v>31.1</v>
      </c>
    </row>
    <row r="72" spans="1:5" ht="40.5">
      <c r="A72" s="151" t="s">
        <v>1005</v>
      </c>
      <c r="B72" s="157" t="s">
        <v>1006</v>
      </c>
      <c r="C72" s="136" t="s">
        <v>73</v>
      </c>
      <c r="D72" s="120">
        <f t="shared" si="2"/>
        <v>40.68</v>
      </c>
      <c r="E72" s="113">
        <v>33.9</v>
      </c>
    </row>
    <row r="73" spans="1:5" ht="40.5">
      <c r="A73" s="151" t="s">
        <v>1007</v>
      </c>
      <c r="B73" s="157" t="s">
        <v>1008</v>
      </c>
      <c r="C73" s="136" t="s">
        <v>73</v>
      </c>
      <c r="D73" s="120">
        <f t="shared" si="2"/>
        <v>39.959999999999994</v>
      </c>
      <c r="E73" s="113">
        <v>33.3</v>
      </c>
    </row>
    <row r="74" spans="1:5" ht="21">
      <c r="A74" s="151" t="s">
        <v>1009</v>
      </c>
      <c r="B74" s="157" t="s">
        <v>1010</v>
      </c>
      <c r="C74" s="136" t="s">
        <v>73</v>
      </c>
      <c r="D74" s="120">
        <f t="shared" si="2"/>
        <v>43.8</v>
      </c>
      <c r="E74" s="113">
        <v>36.5</v>
      </c>
    </row>
    <row r="75" spans="1:5" ht="21">
      <c r="A75" s="151" t="s">
        <v>1011</v>
      </c>
      <c r="B75" s="157" t="s">
        <v>1012</v>
      </c>
      <c r="C75" s="136" t="s">
        <v>73</v>
      </c>
      <c r="D75" s="120">
        <f t="shared" si="2"/>
        <v>41.64</v>
      </c>
      <c r="E75" s="113">
        <v>34.7</v>
      </c>
    </row>
    <row r="76" spans="1:5" ht="21">
      <c r="A76" s="151" t="s">
        <v>1013</v>
      </c>
      <c r="B76" s="157" t="s">
        <v>1014</v>
      </c>
      <c r="C76" s="136" t="s">
        <v>73</v>
      </c>
      <c r="D76" s="120">
        <f t="shared" si="2"/>
        <v>41.64</v>
      </c>
      <c r="E76" s="113">
        <v>34.7</v>
      </c>
    </row>
    <row r="77" spans="1:5" ht="21">
      <c r="A77" s="151" t="s">
        <v>1015</v>
      </c>
      <c r="B77" s="157" t="s">
        <v>1016</v>
      </c>
      <c r="C77" s="136" t="s">
        <v>73</v>
      </c>
      <c r="D77" s="120">
        <f t="shared" si="2"/>
        <v>59.16</v>
      </c>
      <c r="E77" s="113">
        <v>49.3</v>
      </c>
    </row>
    <row r="78" spans="1:5" ht="21">
      <c r="A78" s="151" t="s">
        <v>1017</v>
      </c>
      <c r="B78" s="152" t="s">
        <v>1018</v>
      </c>
      <c r="C78" s="136" t="s">
        <v>73</v>
      </c>
      <c r="D78" s="120">
        <f t="shared" si="2"/>
        <v>60.84</v>
      </c>
      <c r="E78" s="113">
        <v>50.7</v>
      </c>
    </row>
    <row r="79" spans="1:5" ht="21">
      <c r="A79" s="158" t="s">
        <v>1019</v>
      </c>
      <c r="B79" s="152" t="s">
        <v>1020</v>
      </c>
      <c r="C79" s="136" t="s">
        <v>73</v>
      </c>
      <c r="D79" s="120">
        <f t="shared" si="2"/>
        <v>74.4</v>
      </c>
      <c r="E79" s="113">
        <v>62</v>
      </c>
    </row>
    <row r="80" spans="1:5" ht="21">
      <c r="A80" s="151" t="s">
        <v>1021</v>
      </c>
      <c r="B80" s="152" t="s">
        <v>1022</v>
      </c>
      <c r="C80" s="136" t="s">
        <v>73</v>
      </c>
      <c r="D80" s="120">
        <f t="shared" si="2"/>
        <v>72.6</v>
      </c>
      <c r="E80" s="113">
        <v>60.5</v>
      </c>
    </row>
    <row r="81" spans="1:5" ht="21">
      <c r="A81" s="161" t="s">
        <v>1023</v>
      </c>
      <c r="B81" s="163" t="s">
        <v>1024</v>
      </c>
      <c r="C81" s="136" t="s">
        <v>73</v>
      </c>
      <c r="D81" s="120">
        <f t="shared" si="2"/>
        <v>35.04</v>
      </c>
      <c r="E81" s="113">
        <v>29.2</v>
      </c>
    </row>
    <row r="82" spans="1:5" ht="22.5">
      <c r="A82" s="403" t="s">
        <v>1025</v>
      </c>
      <c r="B82" s="404"/>
      <c r="C82" s="404"/>
      <c r="D82" s="404"/>
      <c r="E82" s="405"/>
    </row>
    <row r="83" spans="1:5" ht="21">
      <c r="A83" s="160" t="s">
        <v>1026</v>
      </c>
      <c r="B83" s="152" t="s">
        <v>1027</v>
      </c>
      <c r="C83" s="136" t="s">
        <v>73</v>
      </c>
      <c r="D83" s="120">
        <f aca="true" t="shared" si="3" ref="D83:D93">E83+0.2*E83</f>
        <v>66.24000000000001</v>
      </c>
      <c r="E83" s="113">
        <v>55.2</v>
      </c>
    </row>
    <row r="84" spans="1:5" ht="21">
      <c r="A84" s="158" t="s">
        <v>1028</v>
      </c>
      <c r="B84" s="152" t="s">
        <v>1029</v>
      </c>
      <c r="C84" s="136" t="s">
        <v>73</v>
      </c>
      <c r="D84" s="120">
        <f t="shared" si="3"/>
        <v>66.24000000000001</v>
      </c>
      <c r="E84" s="113">
        <v>55.2</v>
      </c>
    </row>
    <row r="85" spans="1:5" ht="21">
      <c r="A85" s="161" t="s">
        <v>1030</v>
      </c>
      <c r="B85" s="163" t="s">
        <v>1031</v>
      </c>
      <c r="C85" s="136" t="s">
        <v>73</v>
      </c>
      <c r="D85" s="120">
        <f t="shared" si="3"/>
        <v>87.96</v>
      </c>
      <c r="E85" s="113">
        <v>73.3</v>
      </c>
    </row>
    <row r="86" spans="1:5" ht="21">
      <c r="A86" s="158" t="s">
        <v>1032</v>
      </c>
      <c r="B86" s="163" t="s">
        <v>1033</v>
      </c>
      <c r="C86" s="136" t="s">
        <v>73</v>
      </c>
      <c r="D86" s="120">
        <f t="shared" si="3"/>
        <v>87.96</v>
      </c>
      <c r="E86" s="113">
        <v>73.3</v>
      </c>
    </row>
    <row r="87" spans="1:5" ht="21">
      <c r="A87" s="161" t="s">
        <v>1034</v>
      </c>
      <c r="B87" s="163" t="s">
        <v>1035</v>
      </c>
      <c r="C87" s="136" t="s">
        <v>73</v>
      </c>
      <c r="D87" s="120">
        <f t="shared" si="3"/>
        <v>36.36</v>
      </c>
      <c r="E87" s="113">
        <v>30.3</v>
      </c>
    </row>
    <row r="88" spans="1:5" ht="21">
      <c r="A88" s="158" t="s">
        <v>1036</v>
      </c>
      <c r="B88" s="163" t="s">
        <v>1037</v>
      </c>
      <c r="C88" s="136" t="s">
        <v>73</v>
      </c>
      <c r="D88" s="120">
        <f t="shared" si="3"/>
        <v>36.36</v>
      </c>
      <c r="E88" s="113">
        <v>30.3</v>
      </c>
    </row>
    <row r="89" spans="1:5" ht="21">
      <c r="A89" s="164" t="s">
        <v>1038</v>
      </c>
      <c r="B89" s="163" t="s">
        <v>1039</v>
      </c>
      <c r="C89" s="136" t="s">
        <v>73</v>
      </c>
      <c r="D89" s="120">
        <f t="shared" si="3"/>
        <v>36.36</v>
      </c>
      <c r="E89" s="113">
        <v>30.3</v>
      </c>
    </row>
    <row r="90" spans="1:5" ht="21">
      <c r="A90" s="158" t="s">
        <v>1040</v>
      </c>
      <c r="B90" s="163" t="s">
        <v>1041</v>
      </c>
      <c r="C90" s="136" t="s">
        <v>73</v>
      </c>
      <c r="D90" s="120">
        <f t="shared" si="3"/>
        <v>36.36</v>
      </c>
      <c r="E90" s="113">
        <v>30.3</v>
      </c>
    </row>
    <row r="91" spans="1:5" ht="21">
      <c r="A91" s="164" t="s">
        <v>1042</v>
      </c>
      <c r="B91" s="163" t="s">
        <v>1043</v>
      </c>
      <c r="C91" s="136" t="s">
        <v>73</v>
      </c>
      <c r="D91" s="120">
        <f t="shared" si="3"/>
        <v>75</v>
      </c>
      <c r="E91" s="113">
        <v>62.5</v>
      </c>
    </row>
    <row r="92" spans="1:5" ht="21">
      <c r="A92" s="158" t="s">
        <v>1044</v>
      </c>
      <c r="B92" s="163" t="s">
        <v>1045</v>
      </c>
      <c r="C92" s="136" t="s">
        <v>73</v>
      </c>
      <c r="D92" s="120">
        <f t="shared" si="3"/>
        <v>75</v>
      </c>
      <c r="E92" s="113">
        <v>62.5</v>
      </c>
    </row>
    <row r="93" spans="1:5" ht="40.5">
      <c r="A93" s="165" t="s">
        <v>1046</v>
      </c>
      <c r="B93" s="166" t="s">
        <v>1047</v>
      </c>
      <c r="C93" s="136" t="s">
        <v>73</v>
      </c>
      <c r="D93" s="120">
        <f t="shared" si="3"/>
        <v>88.2</v>
      </c>
      <c r="E93" s="113">
        <v>73.5</v>
      </c>
    </row>
    <row r="94" spans="1:5" ht="22.5">
      <c r="A94" s="403" t="s">
        <v>1048</v>
      </c>
      <c r="B94" s="404"/>
      <c r="C94" s="404"/>
      <c r="D94" s="404"/>
      <c r="E94" s="405"/>
    </row>
    <row r="95" spans="1:5" ht="21">
      <c r="A95" s="160" t="s">
        <v>1049</v>
      </c>
      <c r="B95" s="167" t="s">
        <v>1050</v>
      </c>
      <c r="C95" s="136" t="s">
        <v>73</v>
      </c>
      <c r="D95" s="120">
        <f aca="true" t="shared" si="4" ref="D95:D103">E95+0.2*E95</f>
        <v>45.48</v>
      </c>
      <c r="E95" s="113">
        <v>37.9</v>
      </c>
    </row>
    <row r="96" spans="1:5" ht="21">
      <c r="A96" s="160" t="s">
        <v>1051</v>
      </c>
      <c r="B96" s="152" t="s">
        <v>1052</v>
      </c>
      <c r="C96" s="136" t="s">
        <v>73</v>
      </c>
      <c r="D96" s="120">
        <f t="shared" si="4"/>
        <v>35.879999999999995</v>
      </c>
      <c r="E96" s="113">
        <v>29.9</v>
      </c>
    </row>
    <row r="97" spans="1:5" ht="21">
      <c r="A97" s="160" t="s">
        <v>1053</v>
      </c>
      <c r="B97" s="152" t="s">
        <v>1054</v>
      </c>
      <c r="C97" s="136" t="s">
        <v>73</v>
      </c>
      <c r="D97" s="120">
        <f t="shared" si="4"/>
        <v>23.04</v>
      </c>
      <c r="E97" s="113">
        <v>19.2</v>
      </c>
    </row>
    <row r="98" spans="1:5" ht="21">
      <c r="A98" s="160" t="s">
        <v>1055</v>
      </c>
      <c r="B98" s="152" t="s">
        <v>1056</v>
      </c>
      <c r="C98" s="136" t="s">
        <v>73</v>
      </c>
      <c r="D98" s="120">
        <f t="shared" si="4"/>
        <v>23.04</v>
      </c>
      <c r="E98" s="113">
        <v>19.2</v>
      </c>
    </row>
    <row r="99" spans="1:5" ht="21">
      <c r="A99" s="160" t="s">
        <v>1057</v>
      </c>
      <c r="B99" s="152" t="s">
        <v>1058</v>
      </c>
      <c r="C99" s="136" t="s">
        <v>73</v>
      </c>
      <c r="D99" s="120">
        <f t="shared" si="4"/>
        <v>36.24</v>
      </c>
      <c r="E99" s="113">
        <v>30.2</v>
      </c>
    </row>
    <row r="100" spans="1:5" ht="21">
      <c r="A100" s="160" t="s">
        <v>1059</v>
      </c>
      <c r="B100" s="152" t="s">
        <v>1060</v>
      </c>
      <c r="C100" s="136" t="s">
        <v>73</v>
      </c>
      <c r="D100" s="120">
        <f t="shared" si="4"/>
        <v>31.32</v>
      </c>
      <c r="E100" s="113">
        <v>26.1</v>
      </c>
    </row>
    <row r="101" spans="1:5" ht="21">
      <c r="A101" s="160" t="s">
        <v>1061</v>
      </c>
      <c r="B101" s="152" t="s">
        <v>1062</v>
      </c>
      <c r="C101" s="136" t="s">
        <v>73</v>
      </c>
      <c r="D101" s="120">
        <f t="shared" si="4"/>
        <v>27.479999999999997</v>
      </c>
      <c r="E101" s="113">
        <v>22.9</v>
      </c>
    </row>
    <row r="102" spans="1:5" ht="21">
      <c r="A102" s="151" t="s">
        <v>1063</v>
      </c>
      <c r="B102" s="152" t="s">
        <v>1064</v>
      </c>
      <c r="C102" s="136" t="s">
        <v>73</v>
      </c>
      <c r="D102" s="120">
        <f t="shared" si="4"/>
        <v>3.96</v>
      </c>
      <c r="E102" s="113">
        <v>3.3</v>
      </c>
    </row>
    <row r="103" spans="1:5" ht="21">
      <c r="A103" s="151" t="s">
        <v>1065</v>
      </c>
      <c r="B103" s="152" t="s">
        <v>1066</v>
      </c>
      <c r="C103" s="136" t="s">
        <v>73</v>
      </c>
      <c r="D103" s="120">
        <f t="shared" si="4"/>
        <v>27.36</v>
      </c>
      <c r="E103" s="113">
        <v>22.8</v>
      </c>
    </row>
    <row r="104" spans="1:5" ht="22.5">
      <c r="A104" s="403" t="s">
        <v>1067</v>
      </c>
      <c r="B104" s="404"/>
      <c r="C104" s="404"/>
      <c r="D104" s="404"/>
      <c r="E104" s="405"/>
    </row>
    <row r="105" spans="1:5" ht="21">
      <c r="A105" s="151" t="s">
        <v>1068</v>
      </c>
      <c r="B105" s="152" t="s">
        <v>1069</v>
      </c>
      <c r="C105" s="136" t="s">
        <v>73</v>
      </c>
      <c r="D105" s="120">
        <f>E105+0.2*E105</f>
        <v>54.6</v>
      </c>
      <c r="E105" s="113">
        <v>45.5</v>
      </c>
    </row>
    <row r="106" spans="1:5" ht="21">
      <c r="A106" s="151" t="s">
        <v>1070</v>
      </c>
      <c r="B106" s="152" t="s">
        <v>1071</v>
      </c>
      <c r="C106" s="136" t="s">
        <v>73</v>
      </c>
      <c r="D106" s="120">
        <f>E106+0.2*E106</f>
        <v>52.92</v>
      </c>
      <c r="E106" s="113">
        <v>44.1</v>
      </c>
    </row>
    <row r="107" spans="1:5" ht="21">
      <c r="A107" s="168" t="s">
        <v>1072</v>
      </c>
      <c r="B107" s="169" t="s">
        <v>1073</v>
      </c>
      <c r="C107" s="170" t="s">
        <v>73</v>
      </c>
      <c r="D107" s="171">
        <f>E107+0.2*E107</f>
        <v>81</v>
      </c>
      <c r="E107" s="172">
        <v>67.5</v>
      </c>
    </row>
    <row r="108" spans="1:5" ht="23.25">
      <c r="A108" s="406" t="s">
        <v>1074</v>
      </c>
      <c r="B108" s="407"/>
      <c r="C108" s="407"/>
      <c r="D108" s="407"/>
      <c r="E108" s="407"/>
    </row>
    <row r="109" spans="1:5" ht="21">
      <c r="A109" s="173" t="s">
        <v>1075</v>
      </c>
      <c r="B109" s="174" t="s">
        <v>1076</v>
      </c>
      <c r="C109" s="170" t="s">
        <v>73</v>
      </c>
      <c r="D109" s="120">
        <f aca="true" t="shared" si="5" ref="D109:D126">E109+0.2*E109</f>
        <v>59.52</v>
      </c>
      <c r="E109" s="113">
        <v>49.6</v>
      </c>
    </row>
    <row r="110" spans="1:5" ht="60.75">
      <c r="A110" s="175" t="s">
        <v>956</v>
      </c>
      <c r="B110" s="166" t="s">
        <v>1077</v>
      </c>
      <c r="C110" s="170" t="s">
        <v>73</v>
      </c>
      <c r="D110" s="120">
        <f t="shared" si="5"/>
        <v>57.36</v>
      </c>
      <c r="E110" s="113">
        <v>47.8</v>
      </c>
    </row>
    <row r="111" spans="1:5" ht="40.5">
      <c r="A111" s="175" t="s">
        <v>958</v>
      </c>
      <c r="B111" s="166" t="s">
        <v>1078</v>
      </c>
      <c r="C111" s="170" t="s">
        <v>73</v>
      </c>
      <c r="D111" s="120">
        <f t="shared" si="5"/>
        <v>19.8</v>
      </c>
      <c r="E111" s="113">
        <v>16.5</v>
      </c>
    </row>
    <row r="112" spans="1:5" ht="40.5">
      <c r="A112" s="175" t="s">
        <v>960</v>
      </c>
      <c r="B112" s="166" t="s">
        <v>1079</v>
      </c>
      <c r="C112" s="170" t="s">
        <v>73</v>
      </c>
      <c r="D112" s="120">
        <f t="shared" si="5"/>
        <v>52.2</v>
      </c>
      <c r="E112" s="113">
        <v>43.5</v>
      </c>
    </row>
    <row r="113" spans="1:5" ht="21">
      <c r="A113" s="176" t="s">
        <v>1080</v>
      </c>
      <c r="B113" s="177" t="s">
        <v>1081</v>
      </c>
      <c r="C113" s="170" t="s">
        <v>73</v>
      </c>
      <c r="D113" s="70">
        <f t="shared" si="5"/>
        <v>18</v>
      </c>
      <c r="E113" s="178">
        <v>15</v>
      </c>
    </row>
    <row r="114" spans="1:5" ht="21">
      <c r="A114" s="176" t="s">
        <v>1082</v>
      </c>
      <c r="B114" s="177" t="s">
        <v>1083</v>
      </c>
      <c r="C114" s="170" t="s">
        <v>73</v>
      </c>
      <c r="D114" s="70">
        <f t="shared" si="5"/>
        <v>18</v>
      </c>
      <c r="E114" s="178">
        <v>15</v>
      </c>
    </row>
    <row r="115" spans="1:5" ht="21">
      <c r="A115" s="176" t="s">
        <v>1084</v>
      </c>
      <c r="B115" s="177" t="s">
        <v>1085</v>
      </c>
      <c r="C115" s="170" t="s">
        <v>73</v>
      </c>
      <c r="D115" s="70">
        <f t="shared" si="5"/>
        <v>114</v>
      </c>
      <c r="E115" s="178">
        <v>95</v>
      </c>
    </row>
    <row r="116" spans="1:5" ht="21">
      <c r="A116" s="179" t="s">
        <v>1086</v>
      </c>
      <c r="B116" s="180" t="s">
        <v>1087</v>
      </c>
      <c r="C116" s="170" t="s">
        <v>73</v>
      </c>
      <c r="D116" s="70">
        <f t="shared" si="5"/>
        <v>373.2</v>
      </c>
      <c r="E116" s="178">
        <v>311</v>
      </c>
    </row>
    <row r="117" spans="1:5" ht="21">
      <c r="A117" s="179" t="s">
        <v>1088</v>
      </c>
      <c r="B117" s="180" t="s">
        <v>1089</v>
      </c>
      <c r="C117" s="170" t="s">
        <v>73</v>
      </c>
      <c r="D117" s="70">
        <f t="shared" si="5"/>
        <v>37.2</v>
      </c>
      <c r="E117" s="178">
        <v>31</v>
      </c>
    </row>
    <row r="118" spans="1:5" ht="21">
      <c r="A118" s="176" t="s">
        <v>1090</v>
      </c>
      <c r="B118" s="50" t="s">
        <v>1091</v>
      </c>
      <c r="C118" s="170" t="s">
        <v>73</v>
      </c>
      <c r="D118" s="70">
        <f t="shared" si="5"/>
        <v>144</v>
      </c>
      <c r="E118" s="178">
        <v>120</v>
      </c>
    </row>
    <row r="119" spans="1:5" ht="21">
      <c r="A119" s="176" t="s">
        <v>1092</v>
      </c>
      <c r="B119" s="50" t="s">
        <v>1091</v>
      </c>
      <c r="C119" s="170" t="s">
        <v>73</v>
      </c>
      <c r="D119" s="70">
        <f t="shared" si="5"/>
        <v>150</v>
      </c>
      <c r="E119" s="178">
        <v>125</v>
      </c>
    </row>
    <row r="120" spans="1:5" ht="21">
      <c r="A120" s="181" t="s">
        <v>1093</v>
      </c>
      <c r="B120" s="50" t="s">
        <v>1094</v>
      </c>
      <c r="C120" s="170" t="s">
        <v>73</v>
      </c>
      <c r="D120" s="70">
        <f t="shared" si="5"/>
        <v>54</v>
      </c>
      <c r="E120" s="178">
        <v>45</v>
      </c>
    </row>
    <row r="121" spans="1:5" ht="21">
      <c r="A121" s="176" t="s">
        <v>1095</v>
      </c>
      <c r="B121" s="50" t="s">
        <v>1096</v>
      </c>
      <c r="C121" s="170" t="s">
        <v>73</v>
      </c>
      <c r="D121" s="70">
        <f t="shared" si="5"/>
        <v>54</v>
      </c>
      <c r="E121" s="178">
        <v>45</v>
      </c>
    </row>
    <row r="122" spans="1:5" ht="21">
      <c r="A122" s="176" t="s">
        <v>1097</v>
      </c>
      <c r="B122" s="50" t="s">
        <v>1094</v>
      </c>
      <c r="C122" s="170" t="s">
        <v>73</v>
      </c>
      <c r="D122" s="70">
        <f t="shared" si="5"/>
        <v>153.6</v>
      </c>
      <c r="E122" s="178">
        <v>128</v>
      </c>
    </row>
    <row r="123" spans="1:5" ht="21">
      <c r="A123" s="182" t="s">
        <v>936</v>
      </c>
      <c r="B123" s="183" t="s">
        <v>1098</v>
      </c>
      <c r="C123" s="170" t="s">
        <v>73</v>
      </c>
      <c r="D123" s="70">
        <f t="shared" si="5"/>
        <v>1228.8</v>
      </c>
      <c r="E123" s="178">
        <v>1024</v>
      </c>
    </row>
    <row r="124" spans="1:5" ht="21">
      <c r="A124" s="181" t="s">
        <v>1099</v>
      </c>
      <c r="B124" s="184" t="s">
        <v>1100</v>
      </c>
      <c r="C124" s="170" t="s">
        <v>73</v>
      </c>
      <c r="D124" s="70">
        <f t="shared" si="5"/>
        <v>106.8</v>
      </c>
      <c r="E124" s="178">
        <v>89</v>
      </c>
    </row>
    <row r="125" spans="1:5" ht="21">
      <c r="A125" s="176" t="s">
        <v>1101</v>
      </c>
      <c r="B125" s="185" t="s">
        <v>1102</v>
      </c>
      <c r="C125" s="170" t="s">
        <v>73</v>
      </c>
      <c r="D125" s="70">
        <f t="shared" si="5"/>
        <v>756</v>
      </c>
      <c r="E125" s="178">
        <v>630</v>
      </c>
    </row>
    <row r="126" spans="1:5" ht="21">
      <c r="A126" s="181" t="s">
        <v>1103</v>
      </c>
      <c r="B126" s="184" t="s">
        <v>1104</v>
      </c>
      <c r="C126" s="136" t="s">
        <v>73</v>
      </c>
      <c r="D126" s="70">
        <f t="shared" si="5"/>
        <v>957.6</v>
      </c>
      <c r="E126" s="178">
        <v>798</v>
      </c>
    </row>
  </sheetData>
  <sheetProtection/>
  <mergeCells count="11">
    <mergeCell ref="A52:E52"/>
    <mergeCell ref="A56:E56"/>
    <mergeCell ref="A82:E82"/>
    <mergeCell ref="A94:E94"/>
    <mergeCell ref="A104:E104"/>
    <mergeCell ref="A108:E108"/>
    <mergeCell ref="A1:E1"/>
    <mergeCell ref="A3:E3"/>
    <mergeCell ref="A22:E22"/>
    <mergeCell ref="A48:E48"/>
    <mergeCell ref="A49:E49"/>
  </mergeCells>
  <printOptions/>
  <pageMargins left="0.7086614173228347" right="0.2755905511811024" top="0.47" bottom="0.51" header="0.31496062992125984" footer="0.27"/>
  <pageSetup fitToHeight="2" fitToWidth="1" horizontalDpi="600" verticalDpi="600" orientation="portrait" paperSize="9" scale="38" r:id="rId1"/>
</worksheet>
</file>

<file path=xl/worksheets/sheet14.xml><?xml version="1.0" encoding="utf-8"?>
<worksheet xmlns="http://schemas.openxmlformats.org/spreadsheetml/2006/main" xmlns:r="http://schemas.openxmlformats.org/officeDocument/2006/relationships">
  <sheetPr>
    <outlinePr summaryBelow="0" summaryRight="0"/>
  </sheetPr>
  <dimension ref="A1:E117"/>
  <sheetViews>
    <sheetView zoomScale="65" zoomScaleNormal="65" zoomScalePageLayoutView="0" workbookViewId="0" topLeftCell="A1">
      <pane ySplit="2" topLeftCell="A3" activePane="bottomLeft" state="frozen"/>
      <selection pane="topLeft" activeCell="A1" sqref="A1"/>
      <selection pane="bottomLeft" activeCell="D20" sqref="D20"/>
    </sheetView>
  </sheetViews>
  <sheetFormatPr defaultColWidth="9.00390625" defaultRowHeight="12.75"/>
  <cols>
    <col min="1" max="1" width="35.625" style="8" customWidth="1"/>
    <col min="2" max="2" width="122.125" style="8" customWidth="1"/>
    <col min="3" max="3" width="27.625" style="8" customWidth="1"/>
    <col min="4" max="4" width="22.875" style="8" customWidth="1"/>
    <col min="5" max="5" width="19.00390625" style="8" customWidth="1"/>
    <col min="6" max="16384" width="9.125" style="8" customWidth="1"/>
  </cols>
  <sheetData>
    <row r="1" spans="1:5" ht="48.75" customHeight="1">
      <c r="A1" s="420" t="s">
        <v>1105</v>
      </c>
      <c r="B1" s="420"/>
      <c r="C1" s="420"/>
      <c r="D1" s="420"/>
      <c r="E1" s="420"/>
    </row>
    <row r="2" spans="1:5" ht="43.5" customHeight="1">
      <c r="A2" s="109" t="s">
        <v>145</v>
      </c>
      <c r="B2" s="108" t="s">
        <v>146</v>
      </c>
      <c r="C2" s="108" t="s">
        <v>147</v>
      </c>
      <c r="D2" s="108" t="s">
        <v>1281</v>
      </c>
      <c r="E2" s="108" t="s">
        <v>1280</v>
      </c>
    </row>
    <row r="3" spans="1:5" ht="30" customHeight="1">
      <c r="A3" s="421" t="s">
        <v>1106</v>
      </c>
      <c r="B3" s="421"/>
      <c r="C3" s="421"/>
      <c r="D3" s="421"/>
      <c r="E3" s="421"/>
    </row>
    <row r="4" spans="1:5" ht="60.75">
      <c r="A4" s="186" t="s">
        <v>1107</v>
      </c>
      <c r="B4" s="187" t="s">
        <v>1108</v>
      </c>
      <c r="C4" s="43" t="s">
        <v>1109</v>
      </c>
      <c r="D4" s="188">
        <f>E4+0.2*E4</f>
        <v>56.040000000000006</v>
      </c>
      <c r="E4" s="94">
        <v>46.7</v>
      </c>
    </row>
    <row r="5" spans="1:5" ht="21">
      <c r="A5" s="189" t="s">
        <v>1110</v>
      </c>
      <c r="B5" s="190" t="s">
        <v>1111</v>
      </c>
      <c r="C5" s="43" t="s">
        <v>1109</v>
      </c>
      <c r="D5" s="120">
        <f>E5+0.2*E5</f>
        <v>35.760000000000005</v>
      </c>
      <c r="E5" s="99">
        <v>29.8</v>
      </c>
    </row>
    <row r="6" spans="1:5" ht="21">
      <c r="A6" s="189" t="s">
        <v>1112</v>
      </c>
      <c r="B6" s="190" t="s">
        <v>1113</v>
      </c>
      <c r="C6" s="43" t="s">
        <v>1109</v>
      </c>
      <c r="D6" s="120">
        <f>E6+0.2*E6</f>
        <v>41.76</v>
      </c>
      <c r="E6" s="99">
        <v>34.8</v>
      </c>
    </row>
    <row r="7" spans="1:5" ht="21">
      <c r="A7" s="189" t="s">
        <v>1114</v>
      </c>
      <c r="B7" s="190" t="s">
        <v>1115</v>
      </c>
      <c r="C7" s="43" t="s">
        <v>1109</v>
      </c>
      <c r="D7" s="120">
        <f>E7+0.2*E7</f>
        <v>31.32</v>
      </c>
      <c r="E7" s="99">
        <v>26.1</v>
      </c>
    </row>
    <row r="8" spans="1:5" ht="21">
      <c r="A8" s="189" t="s">
        <v>1116</v>
      </c>
      <c r="B8" s="190" t="s">
        <v>1117</v>
      </c>
      <c r="C8" s="43" t="s">
        <v>1109</v>
      </c>
      <c r="D8" s="120">
        <f>E8+0.2*E8</f>
        <v>51.6</v>
      </c>
      <c r="E8" s="99">
        <v>43</v>
      </c>
    </row>
    <row r="9" spans="1:5" ht="27">
      <c r="A9" s="417" t="s">
        <v>1118</v>
      </c>
      <c r="B9" s="417"/>
      <c r="C9" s="417"/>
      <c r="D9" s="417"/>
      <c r="E9" s="417"/>
    </row>
    <row r="10" spans="1:5" ht="40.5">
      <c r="A10" s="137" t="s">
        <v>48</v>
      </c>
      <c r="B10" s="138" t="s">
        <v>1119</v>
      </c>
      <c r="C10" s="136" t="s">
        <v>1120</v>
      </c>
      <c r="D10" s="120">
        <f>E10+0.2*E10</f>
        <v>98.64</v>
      </c>
      <c r="E10" s="113">
        <v>82.2</v>
      </c>
    </row>
    <row r="11" spans="1:5" ht="40.5">
      <c r="A11" s="137" t="s">
        <v>47</v>
      </c>
      <c r="B11" s="138" t="s">
        <v>1121</v>
      </c>
      <c r="C11" s="136" t="s">
        <v>1120</v>
      </c>
      <c r="D11" s="120">
        <f aca="true" t="shared" si="0" ref="D11:D16">E11+0.2*E11</f>
        <v>54.72</v>
      </c>
      <c r="E11" s="113">
        <v>45.6</v>
      </c>
    </row>
    <row r="12" spans="1:5" s="31" customFormat="1" ht="40.5">
      <c r="A12" s="137" t="s">
        <v>46</v>
      </c>
      <c r="B12" s="138" t="s">
        <v>1122</v>
      </c>
      <c r="C12" s="136" t="s">
        <v>1120</v>
      </c>
      <c r="D12" s="120">
        <f t="shared" si="0"/>
        <v>30</v>
      </c>
      <c r="E12" s="113">
        <v>25</v>
      </c>
    </row>
    <row r="13" spans="1:5" ht="21">
      <c r="A13" s="137" t="s">
        <v>1123</v>
      </c>
      <c r="B13" s="138" t="s">
        <v>1124</v>
      </c>
      <c r="C13" s="136" t="s">
        <v>1120</v>
      </c>
      <c r="D13" s="120">
        <f t="shared" si="0"/>
        <v>33.36</v>
      </c>
      <c r="E13" s="113">
        <v>27.8</v>
      </c>
    </row>
    <row r="14" spans="1:5" ht="21">
      <c r="A14" s="137" t="s">
        <v>44</v>
      </c>
      <c r="B14" s="138" t="s">
        <v>1125</v>
      </c>
      <c r="C14" s="136" t="s">
        <v>1120</v>
      </c>
      <c r="D14" s="120">
        <f t="shared" si="0"/>
        <v>26.76</v>
      </c>
      <c r="E14" s="113">
        <v>22.3</v>
      </c>
    </row>
    <row r="15" spans="1:5" ht="21">
      <c r="A15" s="137" t="s">
        <v>45</v>
      </c>
      <c r="B15" s="138" t="s">
        <v>1126</v>
      </c>
      <c r="C15" s="136" t="s">
        <v>1120</v>
      </c>
      <c r="D15" s="120">
        <f t="shared" si="0"/>
        <v>28.8</v>
      </c>
      <c r="E15" s="113">
        <v>24</v>
      </c>
    </row>
    <row r="16" spans="1:5" ht="21">
      <c r="A16" s="137" t="s">
        <v>1127</v>
      </c>
      <c r="B16" s="138" t="s">
        <v>1128</v>
      </c>
      <c r="C16" s="136" t="s">
        <v>1120</v>
      </c>
      <c r="D16" s="120">
        <f t="shared" si="0"/>
        <v>58.559999999999995</v>
      </c>
      <c r="E16" s="113">
        <v>48.8</v>
      </c>
    </row>
    <row r="17" spans="1:5" s="17" customFormat="1" ht="27">
      <c r="A17" s="417" t="s">
        <v>1129</v>
      </c>
      <c r="B17" s="417"/>
      <c r="C17" s="417"/>
      <c r="D17" s="417"/>
      <c r="E17" s="417"/>
    </row>
    <row r="18" spans="1:5" ht="344.25">
      <c r="A18" s="191" t="s">
        <v>1130</v>
      </c>
      <c r="B18" s="44" t="s">
        <v>1131</v>
      </c>
      <c r="C18" s="136" t="s">
        <v>1132</v>
      </c>
      <c r="D18" s="120">
        <f>E18+0.1175*E18</f>
        <v>200.0325</v>
      </c>
      <c r="E18" s="99">
        <v>179</v>
      </c>
    </row>
    <row r="19" spans="1:5" ht="81">
      <c r="A19" s="191" t="s">
        <v>1133</v>
      </c>
      <c r="B19" s="162" t="s">
        <v>1134</v>
      </c>
      <c r="C19" s="136" t="s">
        <v>1132</v>
      </c>
      <c r="D19" s="120">
        <f>E19+0.167*E19</f>
        <v>54.2655</v>
      </c>
      <c r="E19" s="99">
        <v>46.5</v>
      </c>
    </row>
    <row r="20" spans="1:5" ht="101.25">
      <c r="A20" s="73" t="s">
        <v>1135</v>
      </c>
      <c r="B20" s="138" t="s">
        <v>1136</v>
      </c>
      <c r="C20" s="136" t="s">
        <v>1132</v>
      </c>
      <c r="D20" s="120">
        <f>E20+0.17*E20</f>
        <v>31.005</v>
      </c>
      <c r="E20" s="113">
        <v>26.5</v>
      </c>
    </row>
    <row r="21" spans="1:5" s="17" customFormat="1" ht="409.5">
      <c r="A21" s="73" t="s">
        <v>1137</v>
      </c>
      <c r="B21" s="138" t="s">
        <v>1138</v>
      </c>
      <c r="C21" s="136" t="s">
        <v>1132</v>
      </c>
      <c r="D21" s="120">
        <f>E21+0.2*E21</f>
        <v>39.959999999999994</v>
      </c>
      <c r="E21" s="113">
        <v>33.3</v>
      </c>
    </row>
    <row r="22" spans="1:5" ht="222.75">
      <c r="A22" s="73" t="s">
        <v>1139</v>
      </c>
      <c r="B22" s="138" t="s">
        <v>1140</v>
      </c>
      <c r="C22" s="136" t="s">
        <v>1132</v>
      </c>
      <c r="D22" s="120">
        <f>E22+0.11*E22</f>
        <v>26.973</v>
      </c>
      <c r="E22" s="113">
        <v>24.3</v>
      </c>
    </row>
    <row r="23" spans="1:5" ht="182.25">
      <c r="A23" s="73" t="s">
        <v>1141</v>
      </c>
      <c r="B23" s="138" t="s">
        <v>1142</v>
      </c>
      <c r="C23" s="136" t="s">
        <v>1132</v>
      </c>
      <c r="D23" s="120">
        <f>E23+0.13*E23</f>
        <v>53.449</v>
      </c>
      <c r="E23" s="113">
        <v>47.3</v>
      </c>
    </row>
    <row r="24" spans="1:5" ht="182.25">
      <c r="A24" s="73" t="s">
        <v>1143</v>
      </c>
      <c r="B24" s="138" t="s">
        <v>1144</v>
      </c>
      <c r="C24" s="136" t="s">
        <v>1132</v>
      </c>
      <c r="D24" s="120">
        <f>E24+0.083*E24</f>
        <v>35.1975</v>
      </c>
      <c r="E24" s="113">
        <v>32.5</v>
      </c>
    </row>
    <row r="25" spans="1:5" ht="60.75">
      <c r="A25" s="73" t="s">
        <v>1145</v>
      </c>
      <c r="B25" s="138" t="s">
        <v>1146</v>
      </c>
      <c r="C25" s="136" t="s">
        <v>1132</v>
      </c>
      <c r="D25" s="120">
        <f>E25+0.1*E25</f>
        <v>25.41</v>
      </c>
      <c r="E25" s="113">
        <v>23.1</v>
      </c>
    </row>
    <row r="26" spans="1:5" ht="60.75">
      <c r="A26" s="192" t="s">
        <v>1147</v>
      </c>
      <c r="B26" s="138" t="s">
        <v>1148</v>
      </c>
      <c r="C26" s="136" t="s">
        <v>1132</v>
      </c>
      <c r="D26" s="120">
        <f>E26+0.2*E26</f>
        <v>37.56</v>
      </c>
      <c r="E26" s="113">
        <v>31.3</v>
      </c>
    </row>
    <row r="27" spans="1:5" ht="81">
      <c r="A27" s="73" t="s">
        <v>1149</v>
      </c>
      <c r="B27" s="138" t="s">
        <v>1150</v>
      </c>
      <c r="C27" s="136" t="s">
        <v>1132</v>
      </c>
      <c r="D27" s="120">
        <f>E27+0.12*E27</f>
        <v>38.528</v>
      </c>
      <c r="E27" s="113">
        <v>34.4</v>
      </c>
    </row>
    <row r="28" spans="1:5" ht="121.5">
      <c r="A28" s="73" t="s">
        <v>1151</v>
      </c>
      <c r="B28" s="144" t="s">
        <v>1152</v>
      </c>
      <c r="C28" s="136" t="s">
        <v>1132</v>
      </c>
      <c r="D28" s="120">
        <f>E28+0.11*E28</f>
        <v>17.427</v>
      </c>
      <c r="E28" s="113">
        <v>15.7</v>
      </c>
    </row>
    <row r="29" spans="1:5" ht="182.25">
      <c r="A29" s="78" t="str">
        <f>HYPERLINK("http://secur.ua/signalizatsii/datchiki/datchiki-dvizheniya/ajax-combiprotect-black.html","CombiProtect")</f>
        <v>CombiProtect</v>
      </c>
      <c r="B29" s="86" t="s">
        <v>1153</v>
      </c>
      <c r="C29" s="136" t="s">
        <v>1132</v>
      </c>
      <c r="D29" s="120">
        <f>E29+0.13*E29</f>
        <v>53.449</v>
      </c>
      <c r="E29" s="113">
        <v>47.3</v>
      </c>
    </row>
    <row r="30" spans="1:5" ht="182.25">
      <c r="A30" s="78" t="s">
        <v>1154</v>
      </c>
      <c r="B30" s="86" t="s">
        <v>1155</v>
      </c>
      <c r="C30" s="136" t="s">
        <v>1132</v>
      </c>
      <c r="D30" s="120">
        <f>E30+0.125*E30</f>
        <v>46.4625</v>
      </c>
      <c r="E30" s="113">
        <v>41.3</v>
      </c>
    </row>
    <row r="31" spans="1:5" ht="141.75">
      <c r="A31" s="193" t="s">
        <v>1156</v>
      </c>
      <c r="B31" s="86" t="s">
        <v>1157</v>
      </c>
      <c r="C31" s="136" t="s">
        <v>1132</v>
      </c>
      <c r="D31" s="120">
        <f>E31+0.14*E31</f>
        <v>31.008</v>
      </c>
      <c r="E31" s="113">
        <v>27.2</v>
      </c>
    </row>
    <row r="32" spans="1:5" ht="81">
      <c r="A32" s="193" t="s">
        <v>1158</v>
      </c>
      <c r="B32" s="86" t="s">
        <v>1159</v>
      </c>
      <c r="C32" s="136" t="s">
        <v>1132</v>
      </c>
      <c r="D32" s="120">
        <f>E32+0.12*E32</f>
        <v>38.976</v>
      </c>
      <c r="E32" s="113">
        <v>34.8</v>
      </c>
    </row>
    <row r="33" spans="1:5" ht="303.75">
      <c r="A33" s="78" t="s">
        <v>1160</v>
      </c>
      <c r="B33" s="86" t="s">
        <v>1161</v>
      </c>
      <c r="C33" s="136" t="s">
        <v>1132</v>
      </c>
      <c r="D33" s="120">
        <f>E33+0.15*E33</f>
        <v>76.475</v>
      </c>
      <c r="E33" s="113">
        <v>66.5</v>
      </c>
    </row>
    <row r="34" spans="1:5" ht="27">
      <c r="A34" s="417" t="s">
        <v>1162</v>
      </c>
      <c r="B34" s="417"/>
      <c r="C34" s="417"/>
      <c r="D34" s="417"/>
      <c r="E34" s="417"/>
    </row>
    <row r="35" spans="1:5" ht="63">
      <c r="A35" s="194" t="s">
        <v>1163</v>
      </c>
      <c r="B35" s="195" t="s">
        <v>1164</v>
      </c>
      <c r="C35" s="136" t="s">
        <v>1165</v>
      </c>
      <c r="D35" s="120">
        <f aca="true" t="shared" si="1" ref="D35:D43">E35+0.2*E35</f>
        <v>33.24</v>
      </c>
      <c r="E35" s="113">
        <v>27.7</v>
      </c>
    </row>
    <row r="36" spans="1:5" ht="63">
      <c r="A36" s="194" t="s">
        <v>1166</v>
      </c>
      <c r="B36" s="195" t="s">
        <v>1167</v>
      </c>
      <c r="C36" s="136" t="s">
        <v>1165</v>
      </c>
      <c r="D36" s="120">
        <f t="shared" si="1"/>
        <v>38.4</v>
      </c>
      <c r="E36" s="113">
        <v>32</v>
      </c>
    </row>
    <row r="37" spans="1:5" ht="63">
      <c r="A37" s="194" t="s">
        <v>1168</v>
      </c>
      <c r="B37" s="195" t="s">
        <v>1169</v>
      </c>
      <c r="C37" s="136" t="s">
        <v>1165</v>
      </c>
      <c r="D37" s="120">
        <f t="shared" si="1"/>
        <v>39.6</v>
      </c>
      <c r="E37" s="113">
        <v>33</v>
      </c>
    </row>
    <row r="38" spans="1:5" ht="63">
      <c r="A38" s="194" t="s">
        <v>1170</v>
      </c>
      <c r="B38" s="195" t="s">
        <v>1171</v>
      </c>
      <c r="C38" s="136" t="s">
        <v>1165</v>
      </c>
      <c r="D38" s="120">
        <f t="shared" si="1"/>
        <v>42.959999999999994</v>
      </c>
      <c r="E38" s="113">
        <v>35.8</v>
      </c>
    </row>
    <row r="39" spans="1:5" ht="63">
      <c r="A39" s="194" t="s">
        <v>1172</v>
      </c>
      <c r="B39" s="195" t="s">
        <v>1173</v>
      </c>
      <c r="C39" s="136" t="s">
        <v>1165</v>
      </c>
      <c r="D39" s="120">
        <f t="shared" si="1"/>
        <v>54</v>
      </c>
      <c r="E39" s="113">
        <v>45</v>
      </c>
    </row>
    <row r="40" spans="1:5" ht="21">
      <c r="A40" s="196" t="s">
        <v>1174</v>
      </c>
      <c r="B40" s="195" t="s">
        <v>1175</v>
      </c>
      <c r="C40" s="136" t="s">
        <v>1165</v>
      </c>
      <c r="D40" s="120">
        <f t="shared" si="1"/>
        <v>11.4</v>
      </c>
      <c r="E40" s="113">
        <v>9.5</v>
      </c>
    </row>
    <row r="41" spans="1:5" s="17" customFormat="1" ht="21">
      <c r="A41" s="196" t="s">
        <v>1176</v>
      </c>
      <c r="B41" s="195" t="s">
        <v>1177</v>
      </c>
      <c r="C41" s="136" t="s">
        <v>1165</v>
      </c>
      <c r="D41" s="120">
        <f t="shared" si="1"/>
        <v>13.2</v>
      </c>
      <c r="E41" s="113">
        <v>11</v>
      </c>
    </row>
    <row r="42" spans="1:5" ht="21">
      <c r="A42" s="196" t="s">
        <v>1178</v>
      </c>
      <c r="B42" s="195" t="s">
        <v>1179</v>
      </c>
      <c r="C42" s="136" t="s">
        <v>1165</v>
      </c>
      <c r="D42" s="120">
        <f t="shared" si="1"/>
        <v>15</v>
      </c>
      <c r="E42" s="113">
        <v>12.5</v>
      </c>
    </row>
    <row r="43" spans="1:5" ht="21">
      <c r="A43" s="196" t="s">
        <v>1180</v>
      </c>
      <c r="B43" s="195" t="s">
        <v>1181</v>
      </c>
      <c r="C43" s="136" t="s">
        <v>1165</v>
      </c>
      <c r="D43" s="120">
        <f t="shared" si="1"/>
        <v>35.4</v>
      </c>
      <c r="E43" s="113">
        <v>29.5</v>
      </c>
    </row>
    <row r="44" spans="1:5" ht="27">
      <c r="A44" s="417" t="s">
        <v>1182</v>
      </c>
      <c r="B44" s="417"/>
      <c r="C44" s="417"/>
      <c r="D44" s="417"/>
      <c r="E44" s="417"/>
    </row>
    <row r="45" spans="1:5" ht="40.5">
      <c r="A45" s="197" t="s">
        <v>1183</v>
      </c>
      <c r="B45" s="111" t="s">
        <v>1184</v>
      </c>
      <c r="C45" s="43" t="s">
        <v>618</v>
      </c>
      <c r="D45" s="120">
        <f aca="true" t="shared" si="2" ref="D45:D56">E45+0.2*E45</f>
        <v>226.8</v>
      </c>
      <c r="E45" s="113">
        <v>189</v>
      </c>
    </row>
    <row r="46" spans="1:5" ht="21">
      <c r="A46" s="197" t="s">
        <v>1185</v>
      </c>
      <c r="B46" s="111" t="s">
        <v>1186</v>
      </c>
      <c r="C46" s="43" t="s">
        <v>618</v>
      </c>
      <c r="D46" s="120">
        <f t="shared" si="2"/>
        <v>10.56</v>
      </c>
      <c r="E46" s="113">
        <v>8.8</v>
      </c>
    </row>
    <row r="47" spans="1:5" ht="81">
      <c r="A47" s="198" t="s">
        <v>1187</v>
      </c>
      <c r="B47" s="199" t="s">
        <v>1188</v>
      </c>
      <c r="C47" s="43" t="s">
        <v>618</v>
      </c>
      <c r="D47" s="120">
        <f t="shared" si="2"/>
        <v>51.36</v>
      </c>
      <c r="E47" s="113">
        <v>42.8</v>
      </c>
    </row>
    <row r="48" spans="1:5" ht="21">
      <c r="A48" s="116" t="s">
        <v>1189</v>
      </c>
      <c r="B48" s="199" t="s">
        <v>1190</v>
      </c>
      <c r="C48" s="43" t="s">
        <v>618</v>
      </c>
      <c r="D48" s="120">
        <f t="shared" si="2"/>
        <v>35.64</v>
      </c>
      <c r="E48" s="113">
        <v>29.7</v>
      </c>
    </row>
    <row r="49" spans="1:5" ht="21">
      <c r="A49" s="197" t="s">
        <v>1191</v>
      </c>
      <c r="B49" s="111" t="s">
        <v>1192</v>
      </c>
      <c r="C49" s="43" t="s">
        <v>618</v>
      </c>
      <c r="D49" s="120">
        <f t="shared" si="2"/>
        <v>50.76</v>
      </c>
      <c r="E49" s="113">
        <v>42.3</v>
      </c>
    </row>
    <row r="50" spans="1:5" ht="21">
      <c r="A50" s="197" t="s">
        <v>1193</v>
      </c>
      <c r="B50" s="111" t="s">
        <v>1194</v>
      </c>
      <c r="C50" s="43" t="s">
        <v>618</v>
      </c>
      <c r="D50" s="120">
        <f t="shared" si="2"/>
        <v>58.2</v>
      </c>
      <c r="E50" s="113">
        <v>48.5</v>
      </c>
    </row>
    <row r="51" spans="1:5" ht="21">
      <c r="A51" s="197" t="s">
        <v>1195</v>
      </c>
      <c r="B51" s="111" t="s">
        <v>1196</v>
      </c>
      <c r="C51" s="43" t="s">
        <v>618</v>
      </c>
      <c r="D51" s="120">
        <f t="shared" si="2"/>
        <v>48.36</v>
      </c>
      <c r="E51" s="113">
        <v>40.3</v>
      </c>
    </row>
    <row r="52" spans="1:5" s="17" customFormat="1" ht="21">
      <c r="A52" s="200" t="s">
        <v>1197</v>
      </c>
      <c r="B52" s="201" t="s">
        <v>1198</v>
      </c>
      <c r="C52" s="43" t="s">
        <v>618</v>
      </c>
      <c r="D52" s="120">
        <f t="shared" si="2"/>
        <v>81.96</v>
      </c>
      <c r="E52" s="113">
        <v>68.3</v>
      </c>
    </row>
    <row r="53" spans="1:5" ht="21">
      <c r="A53" s="197" t="s">
        <v>1199</v>
      </c>
      <c r="B53" s="111" t="s">
        <v>1200</v>
      </c>
      <c r="C53" s="43" t="s">
        <v>618</v>
      </c>
      <c r="D53" s="120">
        <f t="shared" si="2"/>
        <v>37.8</v>
      </c>
      <c r="E53" s="113">
        <v>31.5</v>
      </c>
    </row>
    <row r="54" spans="1:5" ht="21">
      <c r="A54" s="200" t="s">
        <v>1201</v>
      </c>
      <c r="B54" s="111" t="s">
        <v>1202</v>
      </c>
      <c r="C54" s="43" t="s">
        <v>618</v>
      </c>
      <c r="D54" s="120">
        <f t="shared" si="2"/>
        <v>34.08</v>
      </c>
      <c r="E54" s="113">
        <v>28.4</v>
      </c>
    </row>
    <row r="55" spans="1:5" ht="21">
      <c r="A55" s="197" t="s">
        <v>1203</v>
      </c>
      <c r="B55" s="111" t="s">
        <v>897</v>
      </c>
      <c r="C55" s="43" t="s">
        <v>618</v>
      </c>
      <c r="D55" s="120">
        <f t="shared" si="2"/>
        <v>99</v>
      </c>
      <c r="E55" s="113">
        <v>82.5</v>
      </c>
    </row>
    <row r="56" spans="1:5" s="17" customFormat="1" ht="21">
      <c r="A56" s="197" t="s">
        <v>1204</v>
      </c>
      <c r="B56" s="111" t="s">
        <v>1205</v>
      </c>
      <c r="C56" s="43" t="s">
        <v>618</v>
      </c>
      <c r="D56" s="120">
        <f t="shared" si="2"/>
        <v>82.8</v>
      </c>
      <c r="E56" s="113">
        <v>69</v>
      </c>
    </row>
    <row r="57" spans="1:5" ht="27">
      <c r="A57" s="417" t="s">
        <v>1206</v>
      </c>
      <c r="B57" s="417"/>
      <c r="C57" s="417"/>
      <c r="D57" s="417"/>
      <c r="E57" s="417"/>
    </row>
    <row r="58" spans="1:5" ht="40.5">
      <c r="A58" s="197" t="s">
        <v>1207</v>
      </c>
      <c r="B58" s="111" t="s">
        <v>1184</v>
      </c>
      <c r="C58" s="43" t="s">
        <v>618</v>
      </c>
      <c r="D58" s="120">
        <f aca="true" t="shared" si="3" ref="D58:D68">E58+0.2*E58</f>
        <v>231.6</v>
      </c>
      <c r="E58" s="113">
        <v>193</v>
      </c>
    </row>
    <row r="59" spans="1:5" ht="81">
      <c r="A59" s="198" t="s">
        <v>1208</v>
      </c>
      <c r="B59" s="111" t="s">
        <v>1209</v>
      </c>
      <c r="C59" s="43" t="s">
        <v>618</v>
      </c>
      <c r="D59" s="120">
        <f t="shared" si="3"/>
        <v>54</v>
      </c>
      <c r="E59" s="113">
        <v>45</v>
      </c>
    </row>
    <row r="60" spans="1:5" ht="21">
      <c r="A60" s="116" t="s">
        <v>1189</v>
      </c>
      <c r="B60" s="199" t="s">
        <v>1190</v>
      </c>
      <c r="C60" s="43" t="s">
        <v>618</v>
      </c>
      <c r="D60" s="120">
        <f t="shared" si="3"/>
        <v>35.760000000000005</v>
      </c>
      <c r="E60" s="113">
        <v>29.8</v>
      </c>
    </row>
    <row r="61" spans="1:5" ht="21">
      <c r="A61" s="197" t="s">
        <v>1210</v>
      </c>
      <c r="B61" s="111" t="s">
        <v>1211</v>
      </c>
      <c r="C61" s="43" t="s">
        <v>618</v>
      </c>
      <c r="D61" s="120">
        <f t="shared" si="3"/>
        <v>101.4</v>
      </c>
      <c r="E61" s="113">
        <v>84.5</v>
      </c>
    </row>
    <row r="62" spans="1:5" ht="21">
      <c r="A62" s="197" t="s">
        <v>1212</v>
      </c>
      <c r="B62" s="111" t="s">
        <v>1196</v>
      </c>
      <c r="C62" s="43" t="s">
        <v>618</v>
      </c>
      <c r="D62" s="120">
        <f t="shared" si="3"/>
        <v>52.559999999999995</v>
      </c>
      <c r="E62" s="113">
        <v>43.8</v>
      </c>
    </row>
    <row r="63" spans="1:5" ht="21">
      <c r="A63" s="197" t="s">
        <v>1213</v>
      </c>
      <c r="B63" s="111" t="s">
        <v>1214</v>
      </c>
      <c r="C63" s="43" t="s">
        <v>618</v>
      </c>
      <c r="D63" s="120">
        <f t="shared" si="3"/>
        <v>52.559999999999995</v>
      </c>
      <c r="E63" s="113">
        <v>43.8</v>
      </c>
    </row>
    <row r="64" spans="1:5" ht="21">
      <c r="A64" s="197" t="s">
        <v>1215</v>
      </c>
      <c r="B64" s="111" t="s">
        <v>1198</v>
      </c>
      <c r="C64" s="43" t="s">
        <v>618</v>
      </c>
      <c r="D64" s="120">
        <f t="shared" si="3"/>
        <v>83.88000000000001</v>
      </c>
      <c r="E64" s="113">
        <v>69.9</v>
      </c>
    </row>
    <row r="65" spans="1:5" ht="21">
      <c r="A65" s="197" t="s">
        <v>1216</v>
      </c>
      <c r="B65" s="111" t="s">
        <v>1217</v>
      </c>
      <c r="C65" s="43" t="s">
        <v>618</v>
      </c>
      <c r="D65" s="120">
        <f t="shared" si="3"/>
        <v>78</v>
      </c>
      <c r="E65" s="113">
        <v>65</v>
      </c>
    </row>
    <row r="66" spans="1:5" ht="21">
      <c r="A66" s="197" t="s">
        <v>1218</v>
      </c>
      <c r="B66" s="111" t="s">
        <v>1219</v>
      </c>
      <c r="C66" s="43" t="s">
        <v>618</v>
      </c>
      <c r="D66" s="120">
        <f t="shared" si="3"/>
        <v>38.76</v>
      </c>
      <c r="E66" s="113">
        <v>32.3</v>
      </c>
    </row>
    <row r="67" spans="1:5" ht="21">
      <c r="A67" s="197" t="s">
        <v>1220</v>
      </c>
      <c r="B67" s="111" t="s">
        <v>1219</v>
      </c>
      <c r="C67" s="43" t="s">
        <v>618</v>
      </c>
      <c r="D67" s="120">
        <f t="shared" si="3"/>
        <v>67.32000000000001</v>
      </c>
      <c r="E67" s="113">
        <v>56.1</v>
      </c>
    </row>
    <row r="68" spans="1:5" ht="21">
      <c r="A68" s="197" t="s">
        <v>1221</v>
      </c>
      <c r="B68" s="111" t="s">
        <v>1222</v>
      </c>
      <c r="C68" s="43" t="s">
        <v>618</v>
      </c>
      <c r="D68" s="120">
        <f t="shared" si="3"/>
        <v>58.2</v>
      </c>
      <c r="E68" s="113">
        <v>48.5</v>
      </c>
    </row>
    <row r="69" spans="1:5" ht="27">
      <c r="A69" s="417" t="s">
        <v>1223</v>
      </c>
      <c r="B69" s="417"/>
      <c r="C69" s="417"/>
      <c r="D69" s="417"/>
      <c r="E69" s="417"/>
    </row>
    <row r="70" spans="1:5" ht="60.75">
      <c r="A70" s="198" t="s">
        <v>1224</v>
      </c>
      <c r="B70" s="199" t="s">
        <v>1225</v>
      </c>
      <c r="C70" s="43" t="s">
        <v>618</v>
      </c>
      <c r="D70" s="120">
        <f aca="true" t="shared" si="4" ref="D70:D83">E70+0.2*E70</f>
        <v>201.6</v>
      </c>
      <c r="E70" s="113">
        <v>168</v>
      </c>
    </row>
    <row r="71" spans="1:5" ht="21">
      <c r="A71" s="198" t="s">
        <v>1226</v>
      </c>
      <c r="B71" s="199" t="s">
        <v>1227</v>
      </c>
      <c r="C71" s="43" t="s">
        <v>618</v>
      </c>
      <c r="D71" s="120">
        <f t="shared" si="4"/>
        <v>292.8</v>
      </c>
      <c r="E71" s="113">
        <v>244</v>
      </c>
    </row>
    <row r="72" spans="1:5" ht="21">
      <c r="A72" s="198" t="s">
        <v>1228</v>
      </c>
      <c r="B72" s="199" t="s">
        <v>1229</v>
      </c>
      <c r="C72" s="43" t="s">
        <v>618</v>
      </c>
      <c r="D72" s="120">
        <f t="shared" si="4"/>
        <v>167.4</v>
      </c>
      <c r="E72" s="113">
        <v>139.5</v>
      </c>
    </row>
    <row r="73" spans="1:5" ht="42">
      <c r="A73" s="198" t="s">
        <v>1230</v>
      </c>
      <c r="B73" s="199" t="s">
        <v>1231</v>
      </c>
      <c r="C73" s="43" t="s">
        <v>618</v>
      </c>
      <c r="D73" s="120">
        <f t="shared" si="4"/>
        <v>378</v>
      </c>
      <c r="E73" s="113">
        <v>315</v>
      </c>
    </row>
    <row r="74" spans="1:5" ht="21">
      <c r="A74" s="197" t="s">
        <v>1232</v>
      </c>
      <c r="B74" s="111" t="s">
        <v>1233</v>
      </c>
      <c r="C74" s="43" t="s">
        <v>618</v>
      </c>
      <c r="D74" s="120">
        <f t="shared" si="4"/>
        <v>189.48000000000002</v>
      </c>
      <c r="E74" s="113">
        <v>157.9</v>
      </c>
    </row>
    <row r="75" spans="1:5" ht="40.5">
      <c r="A75" s="197" t="s">
        <v>1234</v>
      </c>
      <c r="B75" s="111" t="s">
        <v>1235</v>
      </c>
      <c r="C75" s="43" t="s">
        <v>618</v>
      </c>
      <c r="D75" s="120">
        <f t="shared" si="4"/>
        <v>222.36</v>
      </c>
      <c r="E75" s="113">
        <v>185.3</v>
      </c>
    </row>
    <row r="76" spans="1:5" ht="21">
      <c r="A76" s="197" t="s">
        <v>1236</v>
      </c>
      <c r="B76" s="111" t="s">
        <v>1237</v>
      </c>
      <c r="C76" s="43" t="s">
        <v>618</v>
      </c>
      <c r="D76" s="120">
        <f t="shared" si="4"/>
        <v>29.4</v>
      </c>
      <c r="E76" s="113">
        <v>24.5</v>
      </c>
    </row>
    <row r="77" spans="1:5" ht="21">
      <c r="A77" s="197" t="s">
        <v>1238</v>
      </c>
      <c r="B77" s="111" t="s">
        <v>1239</v>
      </c>
      <c r="C77" s="43" t="s">
        <v>618</v>
      </c>
      <c r="D77" s="120">
        <f t="shared" si="4"/>
        <v>16.8</v>
      </c>
      <c r="E77" s="113">
        <v>14</v>
      </c>
    </row>
    <row r="78" spans="1:5" ht="21">
      <c r="A78" s="197" t="s">
        <v>1240</v>
      </c>
      <c r="B78" s="111" t="s">
        <v>1241</v>
      </c>
      <c r="C78" s="43" t="s">
        <v>618</v>
      </c>
      <c r="D78" s="120">
        <f t="shared" si="4"/>
        <v>15</v>
      </c>
      <c r="E78" s="113">
        <v>12.5</v>
      </c>
    </row>
    <row r="79" spans="1:5" ht="21">
      <c r="A79" s="197" t="s">
        <v>1242</v>
      </c>
      <c r="B79" s="111" t="s">
        <v>1243</v>
      </c>
      <c r="C79" s="43" t="s">
        <v>618</v>
      </c>
      <c r="D79" s="120">
        <f t="shared" si="4"/>
        <v>58.2</v>
      </c>
      <c r="E79" s="113">
        <v>48.5</v>
      </c>
    </row>
    <row r="80" spans="1:5" ht="21">
      <c r="A80" s="197" t="s">
        <v>1244</v>
      </c>
      <c r="B80" s="111" t="s">
        <v>1245</v>
      </c>
      <c r="C80" s="43" t="s">
        <v>618</v>
      </c>
      <c r="D80" s="120">
        <f t="shared" si="4"/>
        <v>83.16</v>
      </c>
      <c r="E80" s="113">
        <v>69.3</v>
      </c>
    </row>
    <row r="81" spans="1:5" ht="21">
      <c r="A81" s="197" t="s">
        <v>1246</v>
      </c>
      <c r="B81" s="111" t="s">
        <v>1247</v>
      </c>
      <c r="C81" s="43" t="s">
        <v>618</v>
      </c>
      <c r="D81" s="120">
        <f t="shared" si="4"/>
        <v>152.4</v>
      </c>
      <c r="E81" s="113">
        <v>127</v>
      </c>
    </row>
    <row r="82" spans="1:5" ht="21">
      <c r="A82" s="197" t="s">
        <v>1248</v>
      </c>
      <c r="B82" s="111" t="s">
        <v>1249</v>
      </c>
      <c r="C82" s="43" t="s">
        <v>618</v>
      </c>
      <c r="D82" s="120">
        <f t="shared" si="4"/>
        <v>152.4</v>
      </c>
      <c r="E82" s="113">
        <v>127</v>
      </c>
    </row>
    <row r="83" spans="1:5" ht="21">
      <c r="A83" s="197" t="s">
        <v>1250</v>
      </c>
      <c r="B83" s="111" t="s">
        <v>1251</v>
      </c>
      <c r="C83" s="43" t="s">
        <v>618</v>
      </c>
      <c r="D83" s="120">
        <f t="shared" si="4"/>
        <v>152.4</v>
      </c>
      <c r="E83" s="113">
        <v>127</v>
      </c>
    </row>
    <row r="84" spans="1:5" ht="27">
      <c r="A84" s="418" t="s">
        <v>1252</v>
      </c>
      <c r="B84" s="418"/>
      <c r="C84" s="418"/>
      <c r="D84" s="418"/>
      <c r="E84" s="418"/>
    </row>
    <row r="85" spans="1:5" ht="40.5">
      <c r="A85" s="114" t="s">
        <v>1253</v>
      </c>
      <c r="B85" s="115" t="s">
        <v>1254</v>
      </c>
      <c r="C85" s="43" t="s">
        <v>670</v>
      </c>
      <c r="D85" s="120">
        <f>E85+0.2*E85</f>
        <v>134.4</v>
      </c>
      <c r="E85" s="99">
        <v>112</v>
      </c>
    </row>
    <row r="86" spans="1:5" ht="21">
      <c r="A86" s="114" t="s">
        <v>1255</v>
      </c>
      <c r="B86" s="115" t="s">
        <v>1256</v>
      </c>
      <c r="C86" s="43" t="s">
        <v>670</v>
      </c>
      <c r="D86" s="120">
        <f aca="true" t="shared" si="5" ref="D86:D98">E86+0.2*E86</f>
        <v>45.48</v>
      </c>
      <c r="E86" s="99">
        <v>37.9</v>
      </c>
    </row>
    <row r="87" spans="1:5" ht="40.5">
      <c r="A87" s="114" t="s">
        <v>1257</v>
      </c>
      <c r="B87" s="115" t="s">
        <v>1258</v>
      </c>
      <c r="C87" s="43" t="s">
        <v>670</v>
      </c>
      <c r="D87" s="120">
        <f t="shared" si="5"/>
        <v>73.44</v>
      </c>
      <c r="E87" s="99">
        <v>61.2</v>
      </c>
    </row>
    <row r="88" spans="1:5" ht="40.5">
      <c r="A88" s="114" t="s">
        <v>1259</v>
      </c>
      <c r="B88" s="115" t="s">
        <v>1258</v>
      </c>
      <c r="C88" s="43" t="s">
        <v>670</v>
      </c>
      <c r="D88" s="120">
        <f t="shared" si="5"/>
        <v>82.32</v>
      </c>
      <c r="E88" s="99">
        <v>68.6</v>
      </c>
    </row>
    <row r="89" spans="1:5" ht="40.5">
      <c r="A89" s="114" t="s">
        <v>1260</v>
      </c>
      <c r="B89" s="115" t="s">
        <v>1261</v>
      </c>
      <c r="C89" s="43" t="s">
        <v>670</v>
      </c>
      <c r="D89" s="120">
        <f t="shared" si="5"/>
        <v>58.8</v>
      </c>
      <c r="E89" s="99">
        <v>49</v>
      </c>
    </row>
    <row r="90" spans="1:5" ht="40.5">
      <c r="A90" s="43" t="s">
        <v>1262</v>
      </c>
      <c r="B90" s="115" t="s">
        <v>1263</v>
      </c>
      <c r="C90" s="43" t="s">
        <v>670</v>
      </c>
      <c r="D90" s="120">
        <f t="shared" si="5"/>
        <v>69.84</v>
      </c>
      <c r="E90" s="99">
        <v>58.2</v>
      </c>
    </row>
    <row r="91" spans="1:5" ht="40.5">
      <c r="A91" s="114" t="s">
        <v>1264</v>
      </c>
      <c r="B91" s="115" t="s">
        <v>1265</v>
      </c>
      <c r="C91" s="43" t="s">
        <v>670</v>
      </c>
      <c r="D91" s="120">
        <f t="shared" si="5"/>
        <v>75.96</v>
      </c>
      <c r="E91" s="99">
        <v>63.3</v>
      </c>
    </row>
    <row r="92" spans="1:5" ht="21">
      <c r="A92" s="114" t="s">
        <v>1266</v>
      </c>
      <c r="B92" s="115" t="s">
        <v>1267</v>
      </c>
      <c r="C92" s="43" t="s">
        <v>670</v>
      </c>
      <c r="D92" s="120">
        <f t="shared" si="5"/>
        <v>101.52</v>
      </c>
      <c r="E92" s="99">
        <v>84.6</v>
      </c>
    </row>
    <row r="93" spans="1:5" ht="21">
      <c r="A93" s="114" t="s">
        <v>1268</v>
      </c>
      <c r="B93" s="115" t="s">
        <v>1269</v>
      </c>
      <c r="C93" s="43" t="s">
        <v>670</v>
      </c>
      <c r="D93" s="120">
        <f t="shared" si="5"/>
        <v>81.84</v>
      </c>
      <c r="E93" s="99">
        <v>68.2</v>
      </c>
    </row>
    <row r="94" spans="1:5" ht="21">
      <c r="A94" s="114" t="s">
        <v>1270</v>
      </c>
      <c r="B94" s="115" t="s">
        <v>1271</v>
      </c>
      <c r="C94" s="43" t="s">
        <v>670</v>
      </c>
      <c r="D94" s="120">
        <f t="shared" si="5"/>
        <v>82.2</v>
      </c>
      <c r="E94" s="99">
        <v>68.5</v>
      </c>
    </row>
    <row r="95" spans="1:5" ht="21">
      <c r="A95" s="114" t="s">
        <v>1272</v>
      </c>
      <c r="B95" s="115" t="s">
        <v>1273</v>
      </c>
      <c r="C95" s="43" t="s">
        <v>670</v>
      </c>
      <c r="D95" s="120">
        <f t="shared" si="5"/>
        <v>78</v>
      </c>
      <c r="E95" s="99">
        <v>65</v>
      </c>
    </row>
    <row r="96" spans="1:5" ht="21">
      <c r="A96" s="114" t="s">
        <v>1274</v>
      </c>
      <c r="B96" s="115" t="s">
        <v>1275</v>
      </c>
      <c r="C96" s="43" t="s">
        <v>670</v>
      </c>
      <c r="D96" s="120">
        <f t="shared" si="5"/>
        <v>111.6</v>
      </c>
      <c r="E96" s="99">
        <v>93</v>
      </c>
    </row>
    <row r="97" spans="1:5" ht="21">
      <c r="A97" s="114" t="s">
        <v>1276</v>
      </c>
      <c r="B97" s="115" t="s">
        <v>1277</v>
      </c>
      <c r="C97" s="43" t="s">
        <v>670</v>
      </c>
      <c r="D97" s="120">
        <f t="shared" si="5"/>
        <v>81.84</v>
      </c>
      <c r="E97" s="99">
        <v>68.2</v>
      </c>
    </row>
    <row r="98" spans="1:5" ht="21">
      <c r="A98" s="114" t="s">
        <v>1278</v>
      </c>
      <c r="B98" s="115" t="s">
        <v>1279</v>
      </c>
      <c r="C98" s="43" t="s">
        <v>670</v>
      </c>
      <c r="D98" s="120">
        <f t="shared" si="5"/>
        <v>68.64</v>
      </c>
      <c r="E98" s="99">
        <v>57.2</v>
      </c>
    </row>
    <row r="99" spans="1:5" ht="27">
      <c r="A99" s="419" t="s">
        <v>579</v>
      </c>
      <c r="B99" s="419"/>
      <c r="C99" s="419"/>
      <c r="D99" s="419"/>
      <c r="E99" s="419"/>
    </row>
    <row r="100" spans="1:5" ht="243">
      <c r="A100" s="202" t="s">
        <v>580</v>
      </c>
      <c r="B100" s="103" t="s">
        <v>581</v>
      </c>
      <c r="C100" s="43" t="s">
        <v>150</v>
      </c>
      <c r="D100" s="102">
        <f aca="true" t="shared" si="6" ref="D100:D117">E100+0.2*E100</f>
        <v>5172</v>
      </c>
      <c r="E100" s="94">
        <v>4310</v>
      </c>
    </row>
    <row r="101" spans="1:5" ht="162">
      <c r="A101" s="202" t="s">
        <v>582</v>
      </c>
      <c r="B101" s="103" t="s">
        <v>583</v>
      </c>
      <c r="C101" s="43" t="s">
        <v>150</v>
      </c>
      <c r="D101" s="98">
        <f t="shared" si="6"/>
        <v>3134.4</v>
      </c>
      <c r="E101" s="99">
        <v>2612</v>
      </c>
    </row>
    <row r="102" spans="1:5" ht="182.25">
      <c r="A102" s="202" t="s">
        <v>584</v>
      </c>
      <c r="B102" s="103" t="s">
        <v>585</v>
      </c>
      <c r="C102" s="43" t="s">
        <v>150</v>
      </c>
      <c r="D102" s="98">
        <f t="shared" si="6"/>
        <v>4789.2</v>
      </c>
      <c r="E102" s="99">
        <v>3991</v>
      </c>
    </row>
    <row r="103" spans="1:5" ht="243">
      <c r="A103" s="202" t="s">
        <v>586</v>
      </c>
      <c r="B103" s="103" t="s">
        <v>587</v>
      </c>
      <c r="C103" s="43" t="s">
        <v>150</v>
      </c>
      <c r="D103" s="98">
        <f t="shared" si="6"/>
        <v>6276</v>
      </c>
      <c r="E103" s="99">
        <v>5230</v>
      </c>
    </row>
    <row r="104" spans="1:5" ht="141.75">
      <c r="A104" s="202" t="s">
        <v>588</v>
      </c>
      <c r="B104" s="103" t="s">
        <v>589</v>
      </c>
      <c r="C104" s="43" t="s">
        <v>150</v>
      </c>
      <c r="D104" s="98">
        <f t="shared" si="6"/>
        <v>3708</v>
      </c>
      <c r="E104" s="99">
        <v>3090</v>
      </c>
    </row>
    <row r="105" spans="1:5" ht="40.5">
      <c r="A105" s="202" t="s">
        <v>590</v>
      </c>
      <c r="B105" s="104" t="s">
        <v>591</v>
      </c>
      <c r="C105" s="43" t="s">
        <v>150</v>
      </c>
      <c r="D105" s="98">
        <f t="shared" si="6"/>
        <v>1392</v>
      </c>
      <c r="E105" s="99">
        <v>1160</v>
      </c>
    </row>
    <row r="106" spans="1:5" ht="40.5">
      <c r="A106" s="203" t="s">
        <v>592</v>
      </c>
      <c r="B106" s="44" t="s">
        <v>593</v>
      </c>
      <c r="C106" s="43" t="s">
        <v>150</v>
      </c>
      <c r="D106" s="98">
        <f t="shared" si="6"/>
        <v>492</v>
      </c>
      <c r="E106" s="99">
        <v>410</v>
      </c>
    </row>
    <row r="107" spans="1:5" ht="40.5">
      <c r="A107" s="96" t="s">
        <v>594</v>
      </c>
      <c r="B107" s="105" t="s">
        <v>595</v>
      </c>
      <c r="C107" s="43" t="s">
        <v>150</v>
      </c>
      <c r="D107" s="98">
        <f t="shared" si="6"/>
        <v>471.6</v>
      </c>
      <c r="E107" s="99">
        <v>393</v>
      </c>
    </row>
    <row r="108" spans="1:5" ht="60.75">
      <c r="A108" s="96" t="s">
        <v>136</v>
      </c>
      <c r="B108" s="105" t="s">
        <v>596</v>
      </c>
      <c r="C108" s="43" t="s">
        <v>150</v>
      </c>
      <c r="D108" s="98">
        <f t="shared" si="6"/>
        <v>702</v>
      </c>
      <c r="E108" s="99">
        <v>585</v>
      </c>
    </row>
    <row r="109" spans="1:5" ht="101.25">
      <c r="A109" s="96" t="s">
        <v>597</v>
      </c>
      <c r="B109" s="105" t="s">
        <v>598</v>
      </c>
      <c r="C109" s="43" t="s">
        <v>150</v>
      </c>
      <c r="D109" s="98">
        <f t="shared" si="6"/>
        <v>759.6</v>
      </c>
      <c r="E109" s="99">
        <v>633</v>
      </c>
    </row>
    <row r="110" spans="1:5" ht="101.25">
      <c r="A110" s="96" t="s">
        <v>599</v>
      </c>
      <c r="B110" s="105" t="s">
        <v>600</v>
      </c>
      <c r="C110" s="43" t="s">
        <v>150</v>
      </c>
      <c r="D110" s="98">
        <f t="shared" si="6"/>
        <v>904.8</v>
      </c>
      <c r="E110" s="99">
        <v>754</v>
      </c>
    </row>
    <row r="111" spans="1:5" ht="21">
      <c r="A111" s="96" t="s">
        <v>601</v>
      </c>
      <c r="B111" s="105" t="s">
        <v>602</v>
      </c>
      <c r="C111" s="43" t="s">
        <v>150</v>
      </c>
      <c r="D111" s="98">
        <f t="shared" si="6"/>
        <v>955.2</v>
      </c>
      <c r="E111" s="99">
        <v>796</v>
      </c>
    </row>
    <row r="112" spans="1:5" ht="101.25">
      <c r="A112" s="96" t="s">
        <v>603</v>
      </c>
      <c r="B112" s="105" t="s">
        <v>604</v>
      </c>
      <c r="C112" s="43" t="s">
        <v>150</v>
      </c>
      <c r="D112" s="98">
        <f t="shared" si="6"/>
        <v>1167.6</v>
      </c>
      <c r="E112" s="99">
        <v>973</v>
      </c>
    </row>
    <row r="113" spans="1:5" ht="21">
      <c r="A113" s="96" t="s">
        <v>605</v>
      </c>
      <c r="B113" s="105" t="s">
        <v>606</v>
      </c>
      <c r="C113" s="43" t="s">
        <v>150</v>
      </c>
      <c r="D113" s="98">
        <f t="shared" si="6"/>
        <v>1185.6</v>
      </c>
      <c r="E113" s="99">
        <v>988</v>
      </c>
    </row>
    <row r="114" spans="1:5" ht="21">
      <c r="A114" s="96" t="s">
        <v>607</v>
      </c>
      <c r="B114" s="105" t="s">
        <v>608</v>
      </c>
      <c r="C114" s="43" t="s">
        <v>150</v>
      </c>
      <c r="D114" s="98">
        <f t="shared" si="6"/>
        <v>978</v>
      </c>
      <c r="E114" s="99">
        <v>815</v>
      </c>
    </row>
    <row r="115" spans="1:5" ht="21">
      <c r="A115" s="96" t="s">
        <v>137</v>
      </c>
      <c r="B115" s="105" t="s">
        <v>609</v>
      </c>
      <c r="C115" s="43" t="s">
        <v>150</v>
      </c>
      <c r="D115" s="98">
        <f t="shared" si="6"/>
        <v>710.4</v>
      </c>
      <c r="E115" s="99">
        <v>592</v>
      </c>
    </row>
    <row r="116" spans="1:5" ht="40.5">
      <c r="A116" s="96" t="s">
        <v>610</v>
      </c>
      <c r="B116" s="105" t="s">
        <v>611</v>
      </c>
      <c r="C116" s="43" t="s">
        <v>150</v>
      </c>
      <c r="D116" s="98">
        <f t="shared" si="6"/>
        <v>1260</v>
      </c>
      <c r="E116" s="99">
        <v>1050</v>
      </c>
    </row>
    <row r="117" spans="1:5" ht="81">
      <c r="A117" s="96" t="s">
        <v>612</v>
      </c>
      <c r="B117" s="105" t="s">
        <v>613</v>
      </c>
      <c r="C117" s="43" t="s">
        <v>150</v>
      </c>
      <c r="D117" s="98">
        <f t="shared" si="6"/>
        <v>1056</v>
      </c>
      <c r="E117" s="99">
        <v>880</v>
      </c>
    </row>
  </sheetData>
  <sheetProtection/>
  <mergeCells count="10">
    <mergeCell ref="A57:E57"/>
    <mergeCell ref="A69:E69"/>
    <mergeCell ref="A84:E84"/>
    <mergeCell ref="A99:E99"/>
    <mergeCell ref="A1:E1"/>
    <mergeCell ref="A3:E3"/>
    <mergeCell ref="A9:E9"/>
    <mergeCell ref="A17:E17"/>
    <mergeCell ref="A34:E34"/>
    <mergeCell ref="A44:E44"/>
  </mergeCells>
  <printOptions/>
  <pageMargins left="0.3937007874015748" right="0.1968503937007874" top="0.3937007874015748" bottom="0.3937007874015748" header="0.31496062992125984" footer="0.31496062992125984"/>
  <pageSetup horizontalDpi="600" verticalDpi="600" orientation="portrait" paperSize="9" scale="44"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E62"/>
  <sheetViews>
    <sheetView zoomScale="77" zoomScaleNormal="77" zoomScalePageLayoutView="0" workbookViewId="0" topLeftCell="A1">
      <pane ySplit="2" topLeftCell="A3" activePane="bottomLeft" state="frozen"/>
      <selection pane="topLeft" activeCell="A1" sqref="A1"/>
      <selection pane="bottomLeft" activeCell="A1" sqref="A1:E1"/>
    </sheetView>
  </sheetViews>
  <sheetFormatPr defaultColWidth="9.00390625" defaultRowHeight="12.75"/>
  <cols>
    <col min="1" max="1" width="29.625" style="24" customWidth="1"/>
    <col min="2" max="2" width="127.00390625" style="24" customWidth="1"/>
    <col min="3" max="3" width="27.00390625" style="24" customWidth="1"/>
    <col min="4" max="4" width="19.875" style="24" customWidth="1"/>
    <col min="5" max="5" width="16.25390625" style="24" customWidth="1"/>
    <col min="6" max="16384" width="9.125" style="24" customWidth="1"/>
  </cols>
  <sheetData>
    <row r="1" spans="1:5" ht="54" customHeight="1">
      <c r="A1" s="386" t="s">
        <v>1282</v>
      </c>
      <c r="B1" s="386"/>
      <c r="C1" s="386"/>
      <c r="D1" s="386"/>
      <c r="E1" s="386"/>
    </row>
    <row r="2" spans="1:5" ht="41.25" customHeight="1">
      <c r="A2" s="109" t="s">
        <v>145</v>
      </c>
      <c r="B2" s="108"/>
      <c r="C2" s="108" t="s">
        <v>147</v>
      </c>
      <c r="D2" s="108" t="s">
        <v>148</v>
      </c>
      <c r="E2" s="108" t="s">
        <v>398</v>
      </c>
    </row>
    <row r="3" spans="1:5" ht="27">
      <c r="A3" s="417" t="s">
        <v>1283</v>
      </c>
      <c r="B3" s="417"/>
      <c r="C3" s="417"/>
      <c r="D3" s="417"/>
      <c r="E3" s="417"/>
    </row>
    <row r="4" spans="1:5" ht="21">
      <c r="A4" s="114" t="s">
        <v>1284</v>
      </c>
      <c r="B4" s="115" t="s">
        <v>1285</v>
      </c>
      <c r="C4" s="43" t="s">
        <v>1286</v>
      </c>
      <c r="D4" s="120">
        <f aca="true" t="shared" si="0" ref="D4:D10">E4+0.2*E4</f>
        <v>9.6</v>
      </c>
      <c r="E4" s="99">
        <v>8</v>
      </c>
    </row>
    <row r="5" spans="1:5" ht="21">
      <c r="A5" s="114" t="s">
        <v>1287</v>
      </c>
      <c r="B5" s="115" t="s">
        <v>1288</v>
      </c>
      <c r="C5" s="43" t="s">
        <v>1286</v>
      </c>
      <c r="D5" s="120">
        <f t="shared" si="0"/>
        <v>12.12</v>
      </c>
      <c r="E5" s="99">
        <v>10.1</v>
      </c>
    </row>
    <row r="6" spans="1:5" ht="21">
      <c r="A6" s="114" t="s">
        <v>1289</v>
      </c>
      <c r="B6" s="115" t="s">
        <v>1290</v>
      </c>
      <c r="C6" s="43" t="s">
        <v>1286</v>
      </c>
      <c r="D6" s="120">
        <f t="shared" si="0"/>
        <v>18.96</v>
      </c>
      <c r="E6" s="99">
        <v>15.8</v>
      </c>
    </row>
    <row r="7" spans="1:5" ht="21">
      <c r="A7" s="204" t="s">
        <v>1291</v>
      </c>
      <c r="B7" s="115" t="s">
        <v>1292</v>
      </c>
      <c r="C7" s="43" t="s">
        <v>1286</v>
      </c>
      <c r="D7" s="120">
        <f t="shared" si="0"/>
        <v>13.08</v>
      </c>
      <c r="E7" s="99">
        <v>10.9</v>
      </c>
    </row>
    <row r="8" spans="1:5" ht="21">
      <c r="A8" s="114" t="s">
        <v>1293</v>
      </c>
      <c r="B8" s="115" t="s">
        <v>1294</v>
      </c>
      <c r="C8" s="43" t="s">
        <v>1286</v>
      </c>
      <c r="D8" s="120">
        <f t="shared" si="0"/>
        <v>13.8</v>
      </c>
      <c r="E8" s="99">
        <v>11.5</v>
      </c>
    </row>
    <row r="9" spans="1:5" ht="21">
      <c r="A9" s="114" t="s">
        <v>1295</v>
      </c>
      <c r="B9" s="115" t="s">
        <v>1296</v>
      </c>
      <c r="C9" s="43" t="s">
        <v>1286</v>
      </c>
      <c r="D9" s="120">
        <f t="shared" si="0"/>
        <v>33</v>
      </c>
      <c r="E9" s="99">
        <v>27.5</v>
      </c>
    </row>
    <row r="10" spans="1:5" ht="21">
      <c r="A10" s="114" t="s">
        <v>1297</v>
      </c>
      <c r="B10" s="115" t="s">
        <v>1298</v>
      </c>
      <c r="C10" s="43" t="s">
        <v>1286</v>
      </c>
      <c r="D10" s="120">
        <f t="shared" si="0"/>
        <v>38.4</v>
      </c>
      <c r="E10" s="99">
        <v>32</v>
      </c>
    </row>
    <row r="11" spans="1:5" ht="27">
      <c r="A11" s="417" t="s">
        <v>110</v>
      </c>
      <c r="B11" s="417"/>
      <c r="C11" s="417"/>
      <c r="D11" s="417"/>
      <c r="E11" s="417"/>
    </row>
    <row r="12" spans="1:5" ht="21">
      <c r="A12" s="114" t="s">
        <v>1299</v>
      </c>
      <c r="B12" s="115" t="s">
        <v>1300</v>
      </c>
      <c r="C12" s="43" t="s">
        <v>150</v>
      </c>
      <c r="D12" s="120">
        <f>E12+0.2*E12</f>
        <v>14.88</v>
      </c>
      <c r="E12" s="99">
        <v>12.4</v>
      </c>
    </row>
    <row r="13" spans="1:5" ht="40.5">
      <c r="A13" s="114" t="s">
        <v>1301</v>
      </c>
      <c r="B13" s="115" t="s">
        <v>1302</v>
      </c>
      <c r="C13" s="43" t="s">
        <v>150</v>
      </c>
      <c r="D13" s="120">
        <f aca="true" t="shared" si="1" ref="D13:D19">E13+0.2*E13</f>
        <v>23.4</v>
      </c>
      <c r="E13" s="99">
        <v>19.5</v>
      </c>
    </row>
    <row r="14" spans="1:5" ht="21">
      <c r="A14" s="114" t="s">
        <v>1303</v>
      </c>
      <c r="B14" s="115" t="s">
        <v>1304</v>
      </c>
      <c r="C14" s="43" t="s">
        <v>150</v>
      </c>
      <c r="D14" s="120">
        <f t="shared" si="1"/>
        <v>17.16</v>
      </c>
      <c r="E14" s="99">
        <v>14.3</v>
      </c>
    </row>
    <row r="15" spans="1:5" ht="21">
      <c r="A15" s="114" t="s">
        <v>1305</v>
      </c>
      <c r="B15" s="115" t="s">
        <v>1306</v>
      </c>
      <c r="C15" s="43" t="s">
        <v>150</v>
      </c>
      <c r="D15" s="120">
        <f t="shared" si="1"/>
        <v>25.32</v>
      </c>
      <c r="E15" s="99">
        <v>21.1</v>
      </c>
    </row>
    <row r="16" spans="1:5" ht="21">
      <c r="A16" s="114" t="s">
        <v>1307</v>
      </c>
      <c r="B16" s="115" t="s">
        <v>1308</v>
      </c>
      <c r="C16" s="43" t="s">
        <v>150</v>
      </c>
      <c r="D16" s="120">
        <f t="shared" si="1"/>
        <v>21</v>
      </c>
      <c r="E16" s="99">
        <v>17.5</v>
      </c>
    </row>
    <row r="17" spans="1:5" ht="21">
      <c r="A17" s="114" t="s">
        <v>1309</v>
      </c>
      <c r="B17" s="115" t="s">
        <v>1310</v>
      </c>
      <c r="C17" s="43" t="s">
        <v>150</v>
      </c>
      <c r="D17" s="120">
        <f t="shared" si="1"/>
        <v>26.279999999999998</v>
      </c>
      <c r="E17" s="99">
        <v>21.9</v>
      </c>
    </row>
    <row r="18" spans="1:5" ht="21">
      <c r="A18" s="114" t="s">
        <v>1311</v>
      </c>
      <c r="B18" s="115" t="s">
        <v>1312</v>
      </c>
      <c r="C18" s="43" t="s">
        <v>150</v>
      </c>
      <c r="D18" s="120">
        <f t="shared" si="1"/>
        <v>32.04</v>
      </c>
      <c r="E18" s="99">
        <v>26.7</v>
      </c>
    </row>
    <row r="19" spans="1:5" ht="21">
      <c r="A19" s="114" t="s">
        <v>1313</v>
      </c>
      <c r="B19" s="115" t="s">
        <v>1314</v>
      </c>
      <c r="C19" s="43" t="s">
        <v>150</v>
      </c>
      <c r="D19" s="120">
        <f t="shared" si="1"/>
        <v>33.24</v>
      </c>
      <c r="E19" s="99">
        <v>27.7</v>
      </c>
    </row>
    <row r="20" spans="1:5" ht="21">
      <c r="A20" s="114" t="s">
        <v>1315</v>
      </c>
      <c r="B20" s="115" t="s">
        <v>1316</v>
      </c>
      <c r="C20" s="43" t="s">
        <v>150</v>
      </c>
      <c r="D20" s="98">
        <f>E20+0.15*E20</f>
        <v>1353.55</v>
      </c>
      <c r="E20" s="99">
        <v>1177</v>
      </c>
    </row>
    <row r="21" spans="1:5" ht="21">
      <c r="A21" s="205" t="s">
        <v>1317</v>
      </c>
      <c r="B21" s="48" t="s">
        <v>1318</v>
      </c>
      <c r="C21" s="206" t="s">
        <v>1319</v>
      </c>
      <c r="D21" s="120">
        <f>E21+0.2*E21</f>
        <v>35.160000000000004</v>
      </c>
      <c r="E21" s="99">
        <v>29.3</v>
      </c>
    </row>
    <row r="22" spans="1:5" ht="40.5">
      <c r="A22" s="114" t="s">
        <v>1320</v>
      </c>
      <c r="B22" s="115" t="s">
        <v>1321</v>
      </c>
      <c r="C22" s="43" t="s">
        <v>1322</v>
      </c>
      <c r="D22" s="98">
        <f>E22+0.2*E22</f>
        <v>1434</v>
      </c>
      <c r="E22" s="99">
        <v>1195</v>
      </c>
    </row>
    <row r="23" spans="1:5" ht="21">
      <c r="A23" s="43" t="s">
        <v>1323</v>
      </c>
      <c r="B23" s="48" t="s">
        <v>1324</v>
      </c>
      <c r="C23" s="43" t="s">
        <v>1322</v>
      </c>
      <c r="D23" s="70">
        <f>E23+0.2*E23</f>
        <v>2220</v>
      </c>
      <c r="E23" s="99">
        <v>1850</v>
      </c>
    </row>
    <row r="24" spans="1:5" ht="27">
      <c r="A24" s="417" t="s">
        <v>1325</v>
      </c>
      <c r="B24" s="417"/>
      <c r="C24" s="417"/>
      <c r="D24" s="417"/>
      <c r="E24" s="417"/>
    </row>
    <row r="25" spans="1:5" ht="21">
      <c r="A25" s="114" t="s">
        <v>1326</v>
      </c>
      <c r="B25" s="115" t="s">
        <v>1327</v>
      </c>
      <c r="C25" s="43" t="s">
        <v>150</v>
      </c>
      <c r="D25" s="120">
        <f>E25+0.2*E25</f>
        <v>45</v>
      </c>
      <c r="E25" s="99">
        <v>37.5</v>
      </c>
    </row>
    <row r="26" spans="1:5" ht="40.5">
      <c r="A26" s="114" t="s">
        <v>1328</v>
      </c>
      <c r="B26" s="115" t="s">
        <v>1329</v>
      </c>
      <c r="C26" s="43" t="s">
        <v>150</v>
      </c>
      <c r="D26" s="120">
        <f aca="true" t="shared" si="2" ref="D26:D32">E26+0.2*E26</f>
        <v>58.68</v>
      </c>
      <c r="E26" s="99">
        <v>48.9</v>
      </c>
    </row>
    <row r="27" spans="1:5" ht="21">
      <c r="A27" s="114" t="s">
        <v>1330</v>
      </c>
      <c r="B27" s="115" t="s">
        <v>1331</v>
      </c>
      <c r="C27" s="43" t="s">
        <v>150</v>
      </c>
      <c r="D27" s="120">
        <f t="shared" si="2"/>
        <v>54.48</v>
      </c>
      <c r="E27" s="99">
        <v>45.4</v>
      </c>
    </row>
    <row r="28" spans="1:5" ht="40.5">
      <c r="A28" s="114" t="s">
        <v>1332</v>
      </c>
      <c r="B28" s="115" t="s">
        <v>1333</v>
      </c>
      <c r="C28" s="43" t="s">
        <v>150</v>
      </c>
      <c r="D28" s="120">
        <f t="shared" si="2"/>
        <v>68.16</v>
      </c>
      <c r="E28" s="99">
        <v>56.8</v>
      </c>
    </row>
    <row r="29" spans="1:5" ht="21">
      <c r="A29" s="114" t="s">
        <v>1334</v>
      </c>
      <c r="B29" s="115" t="s">
        <v>1335</v>
      </c>
      <c r="C29" s="43" t="s">
        <v>150</v>
      </c>
      <c r="D29" s="120">
        <f t="shared" si="2"/>
        <v>65.4</v>
      </c>
      <c r="E29" s="99">
        <v>54.5</v>
      </c>
    </row>
    <row r="30" spans="1:5" ht="40.5">
      <c r="A30" s="114" t="s">
        <v>1336</v>
      </c>
      <c r="B30" s="115" t="s">
        <v>1337</v>
      </c>
      <c r="C30" s="43" t="s">
        <v>150</v>
      </c>
      <c r="D30" s="120">
        <f t="shared" si="2"/>
        <v>78.96</v>
      </c>
      <c r="E30" s="99">
        <v>65.8</v>
      </c>
    </row>
    <row r="31" spans="1:5" ht="21">
      <c r="A31" s="114" t="s">
        <v>1338</v>
      </c>
      <c r="B31" s="115" t="s">
        <v>1339</v>
      </c>
      <c r="C31" s="43" t="s">
        <v>150</v>
      </c>
      <c r="D31" s="120">
        <f t="shared" si="2"/>
        <v>78.96</v>
      </c>
      <c r="E31" s="99">
        <v>65.8</v>
      </c>
    </row>
    <row r="32" spans="1:5" ht="40.5">
      <c r="A32" s="114" t="s">
        <v>1340</v>
      </c>
      <c r="B32" s="115" t="s">
        <v>1341</v>
      </c>
      <c r="C32" s="43" t="s">
        <v>150</v>
      </c>
      <c r="D32" s="120">
        <f t="shared" si="2"/>
        <v>92.4</v>
      </c>
      <c r="E32" s="99">
        <v>77</v>
      </c>
    </row>
    <row r="33" spans="1:5" ht="27">
      <c r="A33" s="417" t="s">
        <v>1342</v>
      </c>
      <c r="B33" s="417"/>
      <c r="C33" s="417"/>
      <c r="D33" s="417"/>
      <c r="E33" s="417"/>
    </row>
    <row r="34" spans="1:5" ht="21">
      <c r="A34" s="114" t="s">
        <v>1343</v>
      </c>
      <c r="B34" s="115" t="s">
        <v>1344</v>
      </c>
      <c r="C34" s="43" t="s">
        <v>150</v>
      </c>
      <c r="D34" s="120">
        <f>E34+0.2*E34</f>
        <v>10.2</v>
      </c>
      <c r="E34" s="99">
        <v>8.5</v>
      </c>
    </row>
    <row r="35" spans="1:5" ht="21">
      <c r="A35" s="114" t="s">
        <v>1345</v>
      </c>
      <c r="B35" s="115" t="s">
        <v>1346</v>
      </c>
      <c r="C35" s="43" t="s">
        <v>150</v>
      </c>
      <c r="D35" s="120">
        <f>E35+0.2*E35</f>
        <v>10.8</v>
      </c>
      <c r="E35" s="99">
        <v>9</v>
      </c>
    </row>
    <row r="36" spans="1:5" ht="21">
      <c r="A36" s="114" t="s">
        <v>1347</v>
      </c>
      <c r="B36" s="115" t="s">
        <v>1348</v>
      </c>
      <c r="C36" s="43" t="s">
        <v>150</v>
      </c>
      <c r="D36" s="120">
        <f>E36+0.2*E36</f>
        <v>16.8</v>
      </c>
      <c r="E36" s="99">
        <v>14</v>
      </c>
    </row>
    <row r="37" spans="1:5" ht="21">
      <c r="A37" s="114" t="s">
        <v>1349</v>
      </c>
      <c r="B37" s="115" t="s">
        <v>1350</v>
      </c>
      <c r="C37" s="43" t="s">
        <v>618</v>
      </c>
      <c r="D37" s="98">
        <f>E37+0.2*E37</f>
        <v>1020</v>
      </c>
      <c r="E37" s="99">
        <v>850</v>
      </c>
    </row>
    <row r="38" spans="1:5" ht="27">
      <c r="A38" s="417" t="s">
        <v>1351</v>
      </c>
      <c r="B38" s="417"/>
      <c r="C38" s="417"/>
      <c r="D38" s="417"/>
      <c r="E38" s="417"/>
    </row>
    <row r="39" spans="1:5" ht="21">
      <c r="A39" s="114" t="s">
        <v>1352</v>
      </c>
      <c r="B39" s="115" t="s">
        <v>1353</v>
      </c>
      <c r="C39" s="43" t="s">
        <v>150</v>
      </c>
      <c r="D39" s="120">
        <f>E39+0.2*E39</f>
        <v>10.68</v>
      </c>
      <c r="E39" s="99">
        <v>8.9</v>
      </c>
    </row>
    <row r="40" spans="1:5" ht="21">
      <c r="A40" s="114" t="s">
        <v>1354</v>
      </c>
      <c r="B40" s="115" t="s">
        <v>1355</v>
      </c>
      <c r="C40" s="43" t="s">
        <v>150</v>
      </c>
      <c r="D40" s="120">
        <f>E40+0.2*E40</f>
        <v>10.8</v>
      </c>
      <c r="E40" s="99">
        <v>9</v>
      </c>
    </row>
    <row r="41" spans="1:5" ht="21">
      <c r="A41" s="114" t="s">
        <v>1356</v>
      </c>
      <c r="B41" s="115" t="s">
        <v>1357</v>
      </c>
      <c r="C41" s="43" t="s">
        <v>150</v>
      </c>
      <c r="D41" s="120">
        <f>E41+0.2*E41</f>
        <v>17.04</v>
      </c>
      <c r="E41" s="99">
        <v>14.2</v>
      </c>
    </row>
    <row r="42" spans="1:5" ht="27">
      <c r="A42" s="417" t="s">
        <v>1358</v>
      </c>
      <c r="B42" s="417"/>
      <c r="C42" s="417"/>
      <c r="D42" s="417"/>
      <c r="E42" s="417"/>
    </row>
    <row r="43" spans="1:5" ht="21">
      <c r="A43" s="114" t="s">
        <v>1359</v>
      </c>
      <c r="B43" s="115" t="s">
        <v>1360</v>
      </c>
      <c r="C43" s="43" t="s">
        <v>150</v>
      </c>
      <c r="D43" s="120">
        <f>E43+0.2*E43</f>
        <v>11.4</v>
      </c>
      <c r="E43" s="99">
        <v>9.5</v>
      </c>
    </row>
    <row r="44" spans="1:5" ht="21">
      <c r="A44" s="114" t="s">
        <v>1361</v>
      </c>
      <c r="B44" s="115" t="s">
        <v>1362</v>
      </c>
      <c r="C44" s="43" t="s">
        <v>150</v>
      </c>
      <c r="D44" s="120">
        <f aca="true" t="shared" si="3" ref="D44:D49">E44+0.2*E44</f>
        <v>10.2</v>
      </c>
      <c r="E44" s="99">
        <v>8.5</v>
      </c>
    </row>
    <row r="45" spans="1:5" ht="21">
      <c r="A45" s="114" t="s">
        <v>1363</v>
      </c>
      <c r="B45" s="115" t="s">
        <v>1364</v>
      </c>
      <c r="C45" s="43" t="s">
        <v>150</v>
      </c>
      <c r="D45" s="120">
        <f t="shared" si="3"/>
        <v>12</v>
      </c>
      <c r="E45" s="99">
        <v>10</v>
      </c>
    </row>
    <row r="46" spans="1:5" ht="21">
      <c r="A46" s="114" t="s">
        <v>1365</v>
      </c>
      <c r="B46" s="115" t="s">
        <v>1366</v>
      </c>
      <c r="C46" s="43" t="s">
        <v>150</v>
      </c>
      <c r="D46" s="120">
        <f t="shared" si="3"/>
        <v>11.4</v>
      </c>
      <c r="E46" s="99">
        <v>9.5</v>
      </c>
    </row>
    <row r="47" spans="1:5" ht="21">
      <c r="A47" s="114" t="s">
        <v>1367</v>
      </c>
      <c r="B47" s="115" t="s">
        <v>1368</v>
      </c>
      <c r="C47" s="43" t="s">
        <v>150</v>
      </c>
      <c r="D47" s="120">
        <f t="shared" si="3"/>
        <v>13.2</v>
      </c>
      <c r="E47" s="99">
        <v>11</v>
      </c>
    </row>
    <row r="48" spans="1:5" ht="21">
      <c r="A48" s="114" t="s">
        <v>1369</v>
      </c>
      <c r="B48" s="115" t="s">
        <v>1370</v>
      </c>
      <c r="C48" s="43" t="s">
        <v>150</v>
      </c>
      <c r="D48" s="120">
        <f t="shared" si="3"/>
        <v>18.36</v>
      </c>
      <c r="E48" s="99">
        <v>15.3</v>
      </c>
    </row>
    <row r="49" spans="1:5" ht="21">
      <c r="A49" s="114" t="s">
        <v>1371</v>
      </c>
      <c r="B49" s="115" t="s">
        <v>1372</v>
      </c>
      <c r="C49" s="43" t="s">
        <v>150</v>
      </c>
      <c r="D49" s="120">
        <f t="shared" si="3"/>
        <v>11.4</v>
      </c>
      <c r="E49" s="99">
        <v>9.5</v>
      </c>
    </row>
    <row r="50" spans="1:5" ht="27">
      <c r="A50" s="422" t="s">
        <v>1373</v>
      </c>
      <c r="B50" s="423"/>
      <c r="C50" s="423"/>
      <c r="D50" s="423"/>
      <c r="E50" s="423"/>
    </row>
    <row r="51" spans="1:5" ht="21">
      <c r="A51" s="114" t="s">
        <v>1374</v>
      </c>
      <c r="B51" s="115" t="s">
        <v>1375</v>
      </c>
      <c r="C51" s="43" t="s">
        <v>150</v>
      </c>
      <c r="D51" s="120">
        <f>E51+0.2*E51</f>
        <v>33.36</v>
      </c>
      <c r="E51" s="99">
        <v>27.8</v>
      </c>
    </row>
    <row r="52" spans="1:5" ht="21">
      <c r="A52" s="114" t="s">
        <v>1376</v>
      </c>
      <c r="B52" s="115" t="s">
        <v>1377</v>
      </c>
      <c r="C52" s="43" t="s">
        <v>150</v>
      </c>
      <c r="D52" s="120">
        <f>E52+0.2*E52</f>
        <v>39</v>
      </c>
      <c r="E52" s="99">
        <v>32.5</v>
      </c>
    </row>
    <row r="53" spans="1:5" ht="21">
      <c r="A53" s="114" t="s">
        <v>1378</v>
      </c>
      <c r="B53" s="115" t="s">
        <v>1379</v>
      </c>
      <c r="C53" s="43" t="s">
        <v>150</v>
      </c>
      <c r="D53" s="120">
        <f>E53+0.2*E53</f>
        <v>10.8</v>
      </c>
      <c r="E53" s="99">
        <v>9</v>
      </c>
    </row>
    <row r="54" spans="1:5" ht="27">
      <c r="A54" s="417" t="s">
        <v>1380</v>
      </c>
      <c r="B54" s="417"/>
      <c r="C54" s="417"/>
      <c r="D54" s="417"/>
      <c r="E54" s="417"/>
    </row>
    <row r="55" spans="1:5" ht="21">
      <c r="A55" s="114" t="s">
        <v>1381</v>
      </c>
      <c r="B55" s="115" t="s">
        <v>1382</v>
      </c>
      <c r="C55" s="43" t="s">
        <v>150</v>
      </c>
      <c r="D55" s="120">
        <f>E55+0.2*E55</f>
        <v>16.8</v>
      </c>
      <c r="E55" s="99">
        <v>14</v>
      </c>
    </row>
    <row r="56" spans="1:5" ht="21">
      <c r="A56" s="114" t="s">
        <v>1383</v>
      </c>
      <c r="B56" s="115" t="s">
        <v>1384</v>
      </c>
      <c r="C56" s="43" t="s">
        <v>150</v>
      </c>
      <c r="D56" s="120">
        <f>E56+0.2*E56</f>
        <v>21.6</v>
      </c>
      <c r="E56" s="99">
        <v>18</v>
      </c>
    </row>
    <row r="57" spans="1:5" ht="21">
      <c r="A57" s="114" t="s">
        <v>1385</v>
      </c>
      <c r="B57" s="115" t="s">
        <v>1386</v>
      </c>
      <c r="C57" s="43" t="s">
        <v>150</v>
      </c>
      <c r="D57" s="120">
        <f>E57+0.2*E57</f>
        <v>27.12</v>
      </c>
      <c r="E57" s="99">
        <v>22.6</v>
      </c>
    </row>
    <row r="58" spans="1:5" ht="27">
      <c r="A58" s="417" t="s">
        <v>57</v>
      </c>
      <c r="B58" s="417"/>
      <c r="C58" s="417"/>
      <c r="D58" s="417"/>
      <c r="E58" s="417"/>
    </row>
    <row r="59" spans="1:5" ht="21">
      <c r="A59" s="114"/>
      <c r="B59" s="115" t="s">
        <v>1387</v>
      </c>
      <c r="C59" s="43" t="s">
        <v>618</v>
      </c>
      <c r="D59" s="98">
        <f>E59+0.2*E59</f>
        <v>265.2</v>
      </c>
      <c r="E59" s="99">
        <v>221</v>
      </c>
    </row>
    <row r="60" spans="1:5" ht="21">
      <c r="A60" s="114"/>
      <c r="B60" s="115" t="s">
        <v>1388</v>
      </c>
      <c r="C60" s="43" t="s">
        <v>618</v>
      </c>
      <c r="D60" s="98">
        <f>E60+0.2*E60</f>
        <v>292.8</v>
      </c>
      <c r="E60" s="99">
        <v>244</v>
      </c>
    </row>
    <row r="61" spans="1:5" ht="21">
      <c r="A61" s="114"/>
      <c r="B61" s="115" t="s">
        <v>1389</v>
      </c>
      <c r="C61" s="43" t="s">
        <v>618</v>
      </c>
      <c r="D61" s="98">
        <f>E61+0.2*E61</f>
        <v>356.4</v>
      </c>
      <c r="E61" s="99">
        <v>297</v>
      </c>
    </row>
    <row r="62" spans="1:5" ht="21">
      <c r="A62" s="114"/>
      <c r="B62" s="115" t="s">
        <v>1390</v>
      </c>
      <c r="C62" s="43" t="s">
        <v>618</v>
      </c>
      <c r="D62" s="98">
        <f>E62+0.2*E62</f>
        <v>470.4</v>
      </c>
      <c r="E62" s="99">
        <v>392</v>
      </c>
    </row>
  </sheetData>
  <sheetProtection/>
  <mergeCells count="10">
    <mergeCell ref="A42:E42"/>
    <mergeCell ref="A50:E50"/>
    <mergeCell ref="A54:E54"/>
    <mergeCell ref="A58:E58"/>
    <mergeCell ref="A1:E1"/>
    <mergeCell ref="A3:E3"/>
    <mergeCell ref="A11:E11"/>
    <mergeCell ref="A24:E24"/>
    <mergeCell ref="A33:E33"/>
    <mergeCell ref="A38:E38"/>
  </mergeCells>
  <printOptions/>
  <pageMargins left="0.3937007874015748" right="0.1968503937007874" top="0.3937007874015748" bottom="0.3937007874015748" header="0.31496062992125984" footer="0.31496062992125984"/>
  <pageSetup fitToHeight="2" fitToWidth="1" horizontalDpi="600" verticalDpi="600" orientation="portrait" paperSize="9" scale="45" r:id="rId1"/>
</worksheet>
</file>

<file path=xl/worksheets/sheet16.xml><?xml version="1.0" encoding="utf-8"?>
<worksheet xmlns="http://schemas.openxmlformats.org/spreadsheetml/2006/main" xmlns:r="http://schemas.openxmlformats.org/officeDocument/2006/relationships">
  <dimension ref="A1:E113"/>
  <sheetViews>
    <sheetView zoomScale="80" zoomScaleNormal="80" zoomScalePageLayoutView="0" workbookViewId="0" topLeftCell="A1">
      <pane ySplit="2" topLeftCell="A87" activePane="bottomLeft" state="frozen"/>
      <selection pane="topLeft" activeCell="A1" sqref="A1"/>
      <selection pane="bottomLeft" activeCell="E94" sqref="E94"/>
    </sheetView>
  </sheetViews>
  <sheetFormatPr defaultColWidth="9.00390625" defaultRowHeight="12.75"/>
  <cols>
    <col min="1" max="1" width="28.375" style="9" customWidth="1"/>
    <col min="2" max="2" width="116.125" style="9" customWidth="1"/>
    <col min="3" max="3" width="27.625" style="9" customWidth="1"/>
    <col min="4" max="4" width="19.125" style="9" customWidth="1"/>
    <col min="5" max="5" width="20.25390625" style="9" customWidth="1"/>
    <col min="6" max="16384" width="9.125" style="9" customWidth="1"/>
  </cols>
  <sheetData>
    <row r="1" spans="1:5" ht="50.25" customHeight="1">
      <c r="A1" s="386" t="s">
        <v>1582</v>
      </c>
      <c r="B1" s="386"/>
      <c r="C1" s="386"/>
      <c r="D1" s="386"/>
      <c r="E1" s="386"/>
    </row>
    <row r="2" spans="1:5" ht="42" customHeight="1">
      <c r="A2" s="109" t="s">
        <v>145</v>
      </c>
      <c r="B2" s="108" t="s">
        <v>146</v>
      </c>
      <c r="C2" s="108" t="s">
        <v>147</v>
      </c>
      <c r="D2" s="108" t="s">
        <v>148</v>
      </c>
      <c r="E2" s="108" t="s">
        <v>398</v>
      </c>
    </row>
    <row r="3" spans="1:5" ht="31.5" customHeight="1">
      <c r="A3" s="417" t="s">
        <v>1583</v>
      </c>
      <c r="B3" s="417"/>
      <c r="C3" s="417"/>
      <c r="D3" s="417"/>
      <c r="E3" s="417"/>
    </row>
    <row r="4" spans="1:5" ht="81">
      <c r="A4" s="225" t="s">
        <v>1391</v>
      </c>
      <c r="B4" s="207" t="s">
        <v>1392</v>
      </c>
      <c r="C4" s="208" t="s">
        <v>1393</v>
      </c>
      <c r="D4" s="209">
        <f>E4+0.2*E4</f>
        <v>9.48</v>
      </c>
      <c r="E4" s="210">
        <v>7.9</v>
      </c>
    </row>
    <row r="5" spans="1:5" ht="81">
      <c r="A5" s="225" t="s">
        <v>1394</v>
      </c>
      <c r="B5" s="207" t="s">
        <v>1395</v>
      </c>
      <c r="C5" s="208" t="s">
        <v>1393</v>
      </c>
      <c r="D5" s="209">
        <f>E5+0.2*E5</f>
        <v>22.68</v>
      </c>
      <c r="E5" s="210">
        <v>18.9</v>
      </c>
    </row>
    <row r="6" spans="1:5" ht="21">
      <c r="A6" s="226" t="s">
        <v>1396</v>
      </c>
      <c r="B6" s="211" t="s">
        <v>1397</v>
      </c>
      <c r="C6" s="208" t="s">
        <v>1393</v>
      </c>
      <c r="D6" s="209">
        <f>E6+0.2*E6</f>
        <v>1.8</v>
      </c>
      <c r="E6" s="210">
        <v>1.5</v>
      </c>
    </row>
    <row r="7" spans="1:5" ht="40.5">
      <c r="A7" s="116" t="s">
        <v>95</v>
      </c>
      <c r="B7" s="212" t="s">
        <v>56</v>
      </c>
      <c r="C7" s="43" t="s">
        <v>618</v>
      </c>
      <c r="D7" s="70">
        <f>E7+0.2*E7</f>
        <v>320.4</v>
      </c>
      <c r="E7" s="99">
        <v>267</v>
      </c>
    </row>
    <row r="8" spans="1:5" ht="21">
      <c r="A8" s="116">
        <v>34</v>
      </c>
      <c r="B8" s="213" t="s">
        <v>1398</v>
      </c>
      <c r="C8" s="43" t="s">
        <v>618</v>
      </c>
      <c r="D8" s="70">
        <f aca="true" t="shared" si="0" ref="D8:D31">E8+0.2*E8</f>
        <v>58.8</v>
      </c>
      <c r="E8" s="99">
        <v>49</v>
      </c>
    </row>
    <row r="9" spans="1:5" ht="21">
      <c r="A9" s="227" t="s">
        <v>72</v>
      </c>
      <c r="B9" s="213" t="s">
        <v>1399</v>
      </c>
      <c r="C9" s="43" t="s">
        <v>618</v>
      </c>
      <c r="D9" s="70">
        <f t="shared" si="0"/>
        <v>46.8</v>
      </c>
      <c r="E9" s="99">
        <v>39</v>
      </c>
    </row>
    <row r="10" spans="1:5" ht="40.5">
      <c r="A10" s="116" t="s">
        <v>1400</v>
      </c>
      <c r="B10" s="212" t="s">
        <v>1401</v>
      </c>
      <c r="C10" s="43" t="s">
        <v>618</v>
      </c>
      <c r="D10" s="70">
        <f t="shared" si="0"/>
        <v>1052.4</v>
      </c>
      <c r="E10" s="99">
        <v>877</v>
      </c>
    </row>
    <row r="11" spans="1:5" ht="60.75">
      <c r="A11" s="116" t="s">
        <v>92</v>
      </c>
      <c r="B11" s="214" t="s">
        <v>32</v>
      </c>
      <c r="C11" s="43" t="s">
        <v>618</v>
      </c>
      <c r="D11" s="70">
        <f t="shared" si="0"/>
        <v>800.4</v>
      </c>
      <c r="E11" s="99">
        <v>667</v>
      </c>
    </row>
    <row r="12" spans="1:5" ht="40.5">
      <c r="A12" s="116" t="s">
        <v>93</v>
      </c>
      <c r="B12" s="214" t="s">
        <v>63</v>
      </c>
      <c r="C12" s="43" t="s">
        <v>618</v>
      </c>
      <c r="D12" s="70">
        <f t="shared" si="0"/>
        <v>1221.6</v>
      </c>
      <c r="E12" s="99">
        <v>1018</v>
      </c>
    </row>
    <row r="13" spans="1:5" ht="40.5">
      <c r="A13" s="116" t="s">
        <v>94</v>
      </c>
      <c r="B13" s="214" t="s">
        <v>64</v>
      </c>
      <c r="C13" s="43" t="s">
        <v>618</v>
      </c>
      <c r="D13" s="70">
        <f t="shared" si="0"/>
        <v>1053.6</v>
      </c>
      <c r="E13" s="99">
        <v>878</v>
      </c>
    </row>
    <row r="14" spans="1:5" ht="40.5">
      <c r="A14" s="77" t="s">
        <v>1402</v>
      </c>
      <c r="B14" s="213" t="s">
        <v>1403</v>
      </c>
      <c r="C14" s="43" t="s">
        <v>618</v>
      </c>
      <c r="D14" s="70">
        <f t="shared" si="0"/>
        <v>806.4</v>
      </c>
      <c r="E14" s="99">
        <v>672</v>
      </c>
    </row>
    <row r="15" spans="1:5" ht="40.5">
      <c r="A15" s="77" t="s">
        <v>1404</v>
      </c>
      <c r="B15" s="213" t="s">
        <v>1405</v>
      </c>
      <c r="C15" s="43" t="s">
        <v>618</v>
      </c>
      <c r="D15" s="70">
        <f t="shared" si="0"/>
        <v>2163.6</v>
      </c>
      <c r="E15" s="99">
        <v>1803</v>
      </c>
    </row>
    <row r="16" spans="1:5" ht="60.75">
      <c r="A16" s="198" t="s">
        <v>2</v>
      </c>
      <c r="B16" s="213" t="s">
        <v>3</v>
      </c>
      <c r="C16" s="43" t="s">
        <v>618</v>
      </c>
      <c r="D16" s="70">
        <f t="shared" si="0"/>
        <v>1072.8</v>
      </c>
      <c r="E16" s="99">
        <v>894</v>
      </c>
    </row>
    <row r="17" spans="1:5" ht="81">
      <c r="A17" s="198" t="s">
        <v>4</v>
      </c>
      <c r="B17" s="213" t="s">
        <v>5</v>
      </c>
      <c r="C17" s="43" t="s">
        <v>618</v>
      </c>
      <c r="D17" s="70">
        <f t="shared" si="0"/>
        <v>2256</v>
      </c>
      <c r="E17" s="99">
        <v>1880</v>
      </c>
    </row>
    <row r="18" spans="1:5" ht="40.5">
      <c r="A18" s="198" t="s">
        <v>6</v>
      </c>
      <c r="B18" s="213" t="s">
        <v>7</v>
      </c>
      <c r="C18" s="43" t="s">
        <v>618</v>
      </c>
      <c r="D18" s="70">
        <f t="shared" si="0"/>
        <v>1068</v>
      </c>
      <c r="E18" s="99">
        <v>890</v>
      </c>
    </row>
    <row r="19" spans="1:5" ht="60.75">
      <c r="A19" s="227" t="s">
        <v>1406</v>
      </c>
      <c r="B19" s="212" t="s">
        <v>1407</v>
      </c>
      <c r="C19" s="43" t="s">
        <v>618</v>
      </c>
      <c r="D19" s="70">
        <f t="shared" si="0"/>
        <v>734.4</v>
      </c>
      <c r="E19" s="99">
        <v>612</v>
      </c>
    </row>
    <row r="20" spans="1:5" ht="40.5">
      <c r="A20" s="43" t="s">
        <v>1580</v>
      </c>
      <c r="B20" s="212" t="s">
        <v>1408</v>
      </c>
      <c r="C20" s="43" t="s">
        <v>618</v>
      </c>
      <c r="D20" s="70">
        <f t="shared" si="0"/>
        <v>675.6</v>
      </c>
      <c r="E20" s="99">
        <v>563</v>
      </c>
    </row>
    <row r="21" spans="1:5" ht="40.5">
      <c r="A21" s="43" t="s">
        <v>1581</v>
      </c>
      <c r="B21" s="212" t="s">
        <v>1409</v>
      </c>
      <c r="C21" s="43" t="s">
        <v>618</v>
      </c>
      <c r="D21" s="70">
        <f t="shared" si="0"/>
        <v>675.6</v>
      </c>
      <c r="E21" s="99">
        <v>563</v>
      </c>
    </row>
    <row r="22" spans="1:5" ht="21">
      <c r="A22" s="228" t="s">
        <v>1410</v>
      </c>
      <c r="B22" s="213" t="s">
        <v>1411</v>
      </c>
      <c r="C22" s="43" t="s">
        <v>618</v>
      </c>
      <c r="D22" s="70">
        <f t="shared" si="0"/>
        <v>66</v>
      </c>
      <c r="E22" s="99">
        <v>55</v>
      </c>
    </row>
    <row r="23" spans="1:5" ht="21">
      <c r="A23" s="116" t="s">
        <v>8</v>
      </c>
      <c r="B23" s="215" t="s">
        <v>9</v>
      </c>
      <c r="C23" s="43" t="s">
        <v>618</v>
      </c>
      <c r="D23" s="70">
        <f t="shared" si="0"/>
        <v>710.4</v>
      </c>
      <c r="E23" s="99">
        <v>592</v>
      </c>
    </row>
    <row r="24" spans="1:5" ht="21">
      <c r="A24" s="116" t="s">
        <v>1412</v>
      </c>
      <c r="B24" s="215" t="s">
        <v>10</v>
      </c>
      <c r="C24" s="43" t="s">
        <v>618</v>
      </c>
      <c r="D24" s="70">
        <f t="shared" si="0"/>
        <v>542.4</v>
      </c>
      <c r="E24" s="99">
        <v>452</v>
      </c>
    </row>
    <row r="25" spans="1:5" ht="21">
      <c r="A25" s="116" t="s">
        <v>11</v>
      </c>
      <c r="B25" s="215" t="s">
        <v>67</v>
      </c>
      <c r="C25" s="43" t="s">
        <v>618</v>
      </c>
      <c r="D25" s="70">
        <f t="shared" si="0"/>
        <v>1192.2</v>
      </c>
      <c r="E25" s="99">
        <v>993.5</v>
      </c>
    </row>
    <row r="26" spans="1:5" ht="21">
      <c r="A26" s="116" t="s">
        <v>68</v>
      </c>
      <c r="B26" s="215" t="s">
        <v>69</v>
      </c>
      <c r="C26" s="43" t="s">
        <v>618</v>
      </c>
      <c r="D26" s="70">
        <f t="shared" si="0"/>
        <v>4428</v>
      </c>
      <c r="E26" s="99">
        <v>3690</v>
      </c>
    </row>
    <row r="27" spans="1:5" ht="40.5">
      <c r="A27" s="43" t="s">
        <v>1413</v>
      </c>
      <c r="B27" s="115" t="s">
        <v>1414</v>
      </c>
      <c r="C27" s="43" t="s">
        <v>1415</v>
      </c>
      <c r="D27" s="120">
        <f t="shared" si="0"/>
        <v>11.760000000000002</v>
      </c>
      <c r="E27" s="99">
        <v>9.8</v>
      </c>
    </row>
    <row r="28" spans="1:5" ht="21">
      <c r="A28" s="43" t="s">
        <v>1416</v>
      </c>
      <c r="B28" s="115" t="s">
        <v>1417</v>
      </c>
      <c r="C28" s="43" t="s">
        <v>1415</v>
      </c>
      <c r="D28" s="120">
        <f t="shared" si="0"/>
        <v>24.6</v>
      </c>
      <c r="E28" s="99">
        <v>20.5</v>
      </c>
    </row>
    <row r="29" spans="1:5" ht="21">
      <c r="A29" s="43" t="s">
        <v>1418</v>
      </c>
      <c r="B29" s="115" t="s">
        <v>1419</v>
      </c>
      <c r="C29" s="43" t="s">
        <v>1415</v>
      </c>
      <c r="D29" s="120">
        <f t="shared" si="0"/>
        <v>43.2</v>
      </c>
      <c r="E29" s="99">
        <v>36</v>
      </c>
    </row>
    <row r="30" spans="1:5" ht="21">
      <c r="A30" s="43" t="s">
        <v>1420</v>
      </c>
      <c r="B30" s="115" t="s">
        <v>1421</v>
      </c>
      <c r="C30" s="43" t="s">
        <v>1415</v>
      </c>
      <c r="D30" s="120">
        <f t="shared" si="0"/>
        <v>16.560000000000002</v>
      </c>
      <c r="E30" s="99">
        <v>13.8</v>
      </c>
    </row>
    <row r="31" spans="1:5" ht="21">
      <c r="A31" s="43" t="s">
        <v>60</v>
      </c>
      <c r="B31" s="115" t="s">
        <v>1422</v>
      </c>
      <c r="C31" s="43" t="s">
        <v>1415</v>
      </c>
      <c r="D31" s="120">
        <f t="shared" si="0"/>
        <v>28.2</v>
      </c>
      <c r="E31" s="99">
        <v>23.5</v>
      </c>
    </row>
    <row r="32" spans="1:5" ht="40.5">
      <c r="A32" s="43" t="s">
        <v>1423</v>
      </c>
      <c r="B32" s="115" t="s">
        <v>1424</v>
      </c>
      <c r="C32" s="43" t="s">
        <v>1425</v>
      </c>
      <c r="D32" s="99" t="s">
        <v>1426</v>
      </c>
      <c r="E32" s="99">
        <v>10.5</v>
      </c>
    </row>
    <row r="33" spans="1:5" ht="40.5">
      <c r="A33" s="43" t="s">
        <v>43</v>
      </c>
      <c r="B33" s="115" t="s">
        <v>1427</v>
      </c>
      <c r="C33" s="43" t="s">
        <v>1425</v>
      </c>
      <c r="D33" s="120">
        <f aca="true" t="shared" si="1" ref="D33:D39">E33+0.2*E33</f>
        <v>27.84</v>
      </c>
      <c r="E33" s="99">
        <v>23.2</v>
      </c>
    </row>
    <row r="34" spans="1:5" ht="21">
      <c r="A34" s="43" t="s">
        <v>1428</v>
      </c>
      <c r="B34" s="115" t="s">
        <v>1429</v>
      </c>
      <c r="C34" s="43" t="s">
        <v>150</v>
      </c>
      <c r="D34" s="98">
        <f t="shared" si="1"/>
        <v>301.2</v>
      </c>
      <c r="E34" s="99">
        <v>251</v>
      </c>
    </row>
    <row r="35" spans="1:5" ht="42">
      <c r="A35" s="43" t="s">
        <v>1430</v>
      </c>
      <c r="B35" s="115" t="s">
        <v>1431</v>
      </c>
      <c r="C35" s="43" t="s">
        <v>150</v>
      </c>
      <c r="D35" s="98">
        <f t="shared" si="1"/>
        <v>308.4</v>
      </c>
      <c r="E35" s="99">
        <v>257</v>
      </c>
    </row>
    <row r="36" spans="1:5" ht="21">
      <c r="A36" s="43" t="s">
        <v>1432</v>
      </c>
      <c r="B36" s="115" t="s">
        <v>1417</v>
      </c>
      <c r="C36" s="43" t="s">
        <v>150</v>
      </c>
      <c r="D36" s="98">
        <f t="shared" si="1"/>
        <v>639.6</v>
      </c>
      <c r="E36" s="99">
        <v>533</v>
      </c>
    </row>
    <row r="37" spans="1:5" ht="42">
      <c r="A37" s="224" t="s">
        <v>1433</v>
      </c>
      <c r="B37" s="105" t="s">
        <v>1434</v>
      </c>
      <c r="C37" s="43" t="s">
        <v>150</v>
      </c>
      <c r="D37" s="98">
        <f t="shared" si="1"/>
        <v>646.8</v>
      </c>
      <c r="E37" s="99">
        <v>539</v>
      </c>
    </row>
    <row r="38" spans="1:5" ht="21">
      <c r="A38" s="43" t="s">
        <v>1435</v>
      </c>
      <c r="B38" s="115" t="s">
        <v>1436</v>
      </c>
      <c r="C38" s="43" t="s">
        <v>150</v>
      </c>
      <c r="D38" s="98">
        <f t="shared" si="1"/>
        <v>366</v>
      </c>
      <c r="E38" s="99">
        <v>305</v>
      </c>
    </row>
    <row r="39" spans="1:5" ht="81">
      <c r="A39" s="216" t="s">
        <v>1437</v>
      </c>
      <c r="B39" s="115" t="s">
        <v>1438</v>
      </c>
      <c r="C39" s="43" t="s">
        <v>1439</v>
      </c>
      <c r="D39" s="120">
        <f t="shared" si="1"/>
        <v>17.04</v>
      </c>
      <c r="E39" s="99">
        <v>14.2</v>
      </c>
    </row>
    <row r="40" spans="1:5" ht="21">
      <c r="A40" s="77" t="s">
        <v>1440</v>
      </c>
      <c r="B40" s="115" t="s">
        <v>1441</v>
      </c>
      <c r="C40" s="43" t="s">
        <v>1439</v>
      </c>
      <c r="D40" s="120">
        <f aca="true" t="shared" si="2" ref="D40:D49">E40+0.2*E40</f>
        <v>5.880000000000001</v>
      </c>
      <c r="E40" s="99">
        <v>4.9</v>
      </c>
    </row>
    <row r="41" spans="1:5" ht="81">
      <c r="A41" s="77" t="s">
        <v>1442</v>
      </c>
      <c r="B41" s="115" t="s">
        <v>1443</v>
      </c>
      <c r="C41" s="43" t="s">
        <v>1439</v>
      </c>
      <c r="D41" s="120">
        <f t="shared" si="2"/>
        <v>17.76</v>
      </c>
      <c r="E41" s="99">
        <v>14.8</v>
      </c>
    </row>
    <row r="42" spans="1:5" ht="101.25">
      <c r="A42" s="77" t="s">
        <v>1444</v>
      </c>
      <c r="B42" s="115" t="s">
        <v>1445</v>
      </c>
      <c r="C42" s="43" t="s">
        <v>1439</v>
      </c>
      <c r="D42" s="120">
        <f t="shared" si="2"/>
        <v>33.96</v>
      </c>
      <c r="E42" s="99">
        <v>28.3</v>
      </c>
    </row>
    <row r="43" spans="1:5" ht="60.75">
      <c r="A43" s="77" t="s">
        <v>1446</v>
      </c>
      <c r="B43" s="115" t="s">
        <v>1447</v>
      </c>
      <c r="C43" s="43" t="s">
        <v>1439</v>
      </c>
      <c r="D43" s="120">
        <f t="shared" si="2"/>
        <v>66</v>
      </c>
      <c r="E43" s="99">
        <v>55</v>
      </c>
    </row>
    <row r="44" spans="1:5" ht="60.75">
      <c r="A44" s="77" t="s">
        <v>1448</v>
      </c>
      <c r="B44" s="115" t="s">
        <v>1449</v>
      </c>
      <c r="C44" s="43" t="s">
        <v>1439</v>
      </c>
      <c r="D44" s="120">
        <f t="shared" si="2"/>
        <v>152.4</v>
      </c>
      <c r="E44" s="99">
        <v>127</v>
      </c>
    </row>
    <row r="45" spans="1:5" ht="81">
      <c r="A45" s="77" t="s">
        <v>1450</v>
      </c>
      <c r="B45" s="115" t="s">
        <v>1451</v>
      </c>
      <c r="C45" s="43" t="s">
        <v>1439</v>
      </c>
      <c r="D45" s="120">
        <f t="shared" si="2"/>
        <v>79.68</v>
      </c>
      <c r="E45" s="99">
        <v>66.4</v>
      </c>
    </row>
    <row r="46" spans="1:5" ht="21">
      <c r="A46" s="77" t="s">
        <v>1452</v>
      </c>
      <c r="B46" s="115" t="s">
        <v>1453</v>
      </c>
      <c r="C46" s="43" t="s">
        <v>1439</v>
      </c>
      <c r="D46" s="120">
        <f t="shared" si="2"/>
        <v>89.64</v>
      </c>
      <c r="E46" s="99">
        <v>74.7</v>
      </c>
    </row>
    <row r="47" spans="1:5" ht="81">
      <c r="A47" s="77" t="s">
        <v>1454</v>
      </c>
      <c r="B47" s="115" t="s">
        <v>1455</v>
      </c>
      <c r="C47" s="43" t="s">
        <v>1439</v>
      </c>
      <c r="D47" s="120">
        <f t="shared" si="2"/>
        <v>97.2</v>
      </c>
      <c r="E47" s="99">
        <v>81</v>
      </c>
    </row>
    <row r="48" spans="1:5" ht="21">
      <c r="A48" s="77" t="s">
        <v>1456</v>
      </c>
      <c r="B48" s="115" t="s">
        <v>1457</v>
      </c>
      <c r="C48" s="43" t="s">
        <v>1439</v>
      </c>
      <c r="D48" s="120">
        <f t="shared" si="2"/>
        <v>107.04</v>
      </c>
      <c r="E48" s="99">
        <v>89.2</v>
      </c>
    </row>
    <row r="49" spans="1:5" ht="21">
      <c r="A49" s="43" t="s">
        <v>1458</v>
      </c>
      <c r="B49" s="115" t="s">
        <v>1459</v>
      </c>
      <c r="C49" s="43" t="s">
        <v>1439</v>
      </c>
      <c r="D49" s="120">
        <f t="shared" si="2"/>
        <v>27.24</v>
      </c>
      <c r="E49" s="99">
        <v>22.7</v>
      </c>
    </row>
    <row r="50" spans="1:5" ht="42">
      <c r="A50" s="137" t="s">
        <v>1460</v>
      </c>
      <c r="B50" s="138" t="s">
        <v>1461</v>
      </c>
      <c r="C50" s="217" t="s">
        <v>150</v>
      </c>
      <c r="D50" s="98">
        <f aca="true" t="shared" si="3" ref="D50:D60">E50+0.2*E50</f>
        <v>226.8</v>
      </c>
      <c r="E50" s="99">
        <v>189</v>
      </c>
    </row>
    <row r="51" spans="1:5" ht="21">
      <c r="A51" s="43" t="s">
        <v>59</v>
      </c>
      <c r="B51" s="115" t="s">
        <v>1462</v>
      </c>
      <c r="C51" s="43" t="s">
        <v>150</v>
      </c>
      <c r="D51" s="98">
        <f t="shared" si="3"/>
        <v>95.04</v>
      </c>
      <c r="E51" s="99">
        <v>79.2</v>
      </c>
    </row>
    <row r="52" spans="1:5" ht="21">
      <c r="A52" s="43" t="s">
        <v>1463</v>
      </c>
      <c r="B52" s="115" t="s">
        <v>1464</v>
      </c>
      <c r="C52" s="43" t="s">
        <v>150</v>
      </c>
      <c r="D52" s="98">
        <f t="shared" si="3"/>
        <v>100.68</v>
      </c>
      <c r="E52" s="99">
        <v>83.9</v>
      </c>
    </row>
    <row r="53" spans="1:5" ht="21">
      <c r="A53" s="43" t="s">
        <v>1465</v>
      </c>
      <c r="B53" s="115" t="s">
        <v>1466</v>
      </c>
      <c r="C53" s="43" t="s">
        <v>150</v>
      </c>
      <c r="D53" s="98">
        <f t="shared" si="3"/>
        <v>18</v>
      </c>
      <c r="E53" s="99">
        <v>15</v>
      </c>
    </row>
    <row r="54" spans="1:5" ht="21">
      <c r="A54" s="43" t="s">
        <v>1467</v>
      </c>
      <c r="B54" s="115" t="s">
        <v>1468</v>
      </c>
      <c r="C54" s="43" t="s">
        <v>618</v>
      </c>
      <c r="D54" s="98">
        <f t="shared" si="3"/>
        <v>34.8</v>
      </c>
      <c r="E54" s="99">
        <v>29</v>
      </c>
    </row>
    <row r="55" spans="1:5" ht="21">
      <c r="A55" s="43" t="s">
        <v>1469</v>
      </c>
      <c r="B55" s="115" t="s">
        <v>1470</v>
      </c>
      <c r="C55" s="43" t="s">
        <v>150</v>
      </c>
      <c r="D55" s="99">
        <f t="shared" si="3"/>
        <v>117.6</v>
      </c>
      <c r="E55" s="99">
        <v>98</v>
      </c>
    </row>
    <row r="56" spans="1:5" ht="21">
      <c r="A56" s="43" t="s">
        <v>1471</v>
      </c>
      <c r="B56" s="115" t="s">
        <v>1472</v>
      </c>
      <c r="C56" s="43" t="s">
        <v>150</v>
      </c>
      <c r="D56" s="98">
        <f t="shared" si="3"/>
        <v>42</v>
      </c>
      <c r="E56" s="99">
        <v>35</v>
      </c>
    </row>
    <row r="57" spans="1:5" ht="60.75">
      <c r="A57" s="43" t="s">
        <v>1473</v>
      </c>
      <c r="B57" s="115" t="s">
        <v>1474</v>
      </c>
      <c r="C57" s="43" t="s">
        <v>1475</v>
      </c>
      <c r="D57" s="120">
        <f t="shared" si="3"/>
        <v>30.96</v>
      </c>
      <c r="E57" s="99">
        <v>25.8</v>
      </c>
    </row>
    <row r="58" spans="1:5" ht="21">
      <c r="A58" s="114" t="s">
        <v>1476</v>
      </c>
      <c r="B58" s="115" t="s">
        <v>1477</v>
      </c>
      <c r="C58" s="43" t="s">
        <v>1475</v>
      </c>
      <c r="D58" s="120">
        <f t="shared" si="3"/>
        <v>13.8</v>
      </c>
      <c r="E58" s="99">
        <v>11.5</v>
      </c>
    </row>
    <row r="59" spans="1:5" ht="21">
      <c r="A59" s="114" t="s">
        <v>1478</v>
      </c>
      <c r="B59" s="115" t="s">
        <v>1479</v>
      </c>
      <c r="C59" s="43" t="s">
        <v>1475</v>
      </c>
      <c r="D59" s="120">
        <f t="shared" si="3"/>
        <v>40.2</v>
      </c>
      <c r="E59" s="99">
        <v>33.5</v>
      </c>
    </row>
    <row r="60" spans="1:5" ht="21">
      <c r="A60" s="114" t="s">
        <v>1480</v>
      </c>
      <c r="B60" s="115" t="s">
        <v>1481</v>
      </c>
      <c r="C60" s="43" t="s">
        <v>1475</v>
      </c>
      <c r="D60" s="120">
        <f t="shared" si="3"/>
        <v>23.76</v>
      </c>
      <c r="E60" s="99">
        <v>19.8</v>
      </c>
    </row>
    <row r="61" spans="1:5" ht="27">
      <c r="A61" s="417" t="s">
        <v>1584</v>
      </c>
      <c r="B61" s="417"/>
      <c r="C61" s="417"/>
      <c r="D61" s="417"/>
      <c r="E61" s="417"/>
    </row>
    <row r="62" spans="1:5" ht="21">
      <c r="A62" s="43" t="s">
        <v>100</v>
      </c>
      <c r="B62" s="115" t="s">
        <v>1482</v>
      </c>
      <c r="C62" s="43" t="s">
        <v>1415</v>
      </c>
      <c r="D62" s="120">
        <f aca="true" t="shared" si="4" ref="D62:D69">E62+0.2*E62</f>
        <v>53.28</v>
      </c>
      <c r="E62" s="99">
        <v>44.4</v>
      </c>
    </row>
    <row r="63" spans="1:5" ht="60.75">
      <c r="A63" s="43" t="s">
        <v>1483</v>
      </c>
      <c r="B63" s="50" t="s">
        <v>1484</v>
      </c>
      <c r="C63" s="43" t="s">
        <v>618</v>
      </c>
      <c r="D63" s="70">
        <f t="shared" si="4"/>
        <v>2379.6</v>
      </c>
      <c r="E63" s="99">
        <v>1983</v>
      </c>
    </row>
    <row r="64" spans="1:5" ht="42">
      <c r="A64" s="43" t="s">
        <v>1485</v>
      </c>
      <c r="B64" s="213" t="s">
        <v>1486</v>
      </c>
      <c r="C64" s="43" t="s">
        <v>618</v>
      </c>
      <c r="D64" s="70">
        <f t="shared" si="4"/>
        <v>219.6</v>
      </c>
      <c r="E64" s="99">
        <v>183</v>
      </c>
    </row>
    <row r="65" spans="1:5" ht="21">
      <c r="A65" s="77" t="s">
        <v>1487</v>
      </c>
      <c r="B65" s="213" t="s">
        <v>1488</v>
      </c>
      <c r="C65" s="43" t="s">
        <v>618</v>
      </c>
      <c r="D65" s="70">
        <f t="shared" si="4"/>
        <v>511.2</v>
      </c>
      <c r="E65" s="99">
        <v>426</v>
      </c>
    </row>
    <row r="66" spans="1:5" ht="60.75">
      <c r="A66" s="43" t="s">
        <v>1489</v>
      </c>
      <c r="B66" s="50" t="s">
        <v>1490</v>
      </c>
      <c r="C66" s="43" t="s">
        <v>618</v>
      </c>
      <c r="D66" s="70">
        <f t="shared" si="4"/>
        <v>3334.8</v>
      </c>
      <c r="E66" s="99">
        <v>2779</v>
      </c>
    </row>
    <row r="67" spans="1:5" ht="40.5">
      <c r="A67" s="43" t="s">
        <v>1491</v>
      </c>
      <c r="B67" s="50" t="s">
        <v>1492</v>
      </c>
      <c r="C67" s="43" t="s">
        <v>1415</v>
      </c>
      <c r="D67" s="120">
        <f t="shared" si="4"/>
        <v>67.2</v>
      </c>
      <c r="E67" s="99">
        <v>56</v>
      </c>
    </row>
    <row r="68" spans="1:5" ht="21">
      <c r="A68" s="43" t="s">
        <v>1493</v>
      </c>
      <c r="B68" s="50" t="s">
        <v>1494</v>
      </c>
      <c r="C68" s="43" t="s">
        <v>1415</v>
      </c>
      <c r="D68" s="120">
        <f t="shared" si="4"/>
        <v>90</v>
      </c>
      <c r="E68" s="99">
        <v>75</v>
      </c>
    </row>
    <row r="69" spans="1:5" ht="40.5">
      <c r="A69" s="43" t="s">
        <v>1495</v>
      </c>
      <c r="B69" s="115" t="s">
        <v>1496</v>
      </c>
      <c r="C69" s="43" t="s">
        <v>1439</v>
      </c>
      <c r="D69" s="120">
        <f t="shared" si="4"/>
        <v>66</v>
      </c>
      <c r="E69" s="99">
        <v>55</v>
      </c>
    </row>
    <row r="70" spans="1:5" ht="21">
      <c r="A70" s="43" t="s">
        <v>1497</v>
      </c>
      <c r="B70" s="115" t="s">
        <v>1498</v>
      </c>
      <c r="C70" s="43" t="s">
        <v>1439</v>
      </c>
      <c r="D70" s="120">
        <f aca="true" t="shared" si="5" ref="D70:D90">E70+0.2*E70</f>
        <v>66</v>
      </c>
      <c r="E70" s="99">
        <v>55</v>
      </c>
    </row>
    <row r="71" spans="1:5" ht="40.5">
      <c r="A71" s="77" t="s">
        <v>1499</v>
      </c>
      <c r="B71" s="115" t="s">
        <v>1500</v>
      </c>
      <c r="C71" s="43" t="s">
        <v>1439</v>
      </c>
      <c r="D71" s="120">
        <f t="shared" si="5"/>
        <v>53.4</v>
      </c>
      <c r="E71" s="99">
        <v>44.5</v>
      </c>
    </row>
    <row r="72" spans="1:5" ht="60.75">
      <c r="A72" s="43" t="s">
        <v>1501</v>
      </c>
      <c r="B72" s="115" t="s">
        <v>1502</v>
      </c>
      <c r="C72" s="43" t="s">
        <v>1439</v>
      </c>
      <c r="D72" s="120">
        <f t="shared" si="5"/>
        <v>157.56</v>
      </c>
      <c r="E72" s="99">
        <v>131.3</v>
      </c>
    </row>
    <row r="73" spans="1:5" ht="81">
      <c r="A73" s="43" t="s">
        <v>1503</v>
      </c>
      <c r="B73" s="115" t="s">
        <v>1504</v>
      </c>
      <c r="C73" s="43" t="s">
        <v>1439</v>
      </c>
      <c r="D73" s="120">
        <f t="shared" si="5"/>
        <v>166.8</v>
      </c>
      <c r="E73" s="99">
        <v>139</v>
      </c>
    </row>
    <row r="74" spans="1:5" ht="60.75">
      <c r="A74" s="43" t="s">
        <v>1505</v>
      </c>
      <c r="B74" s="115" t="s">
        <v>1506</v>
      </c>
      <c r="C74" s="43" t="s">
        <v>1439</v>
      </c>
      <c r="D74" s="120">
        <f t="shared" si="5"/>
        <v>194.64</v>
      </c>
      <c r="E74" s="99">
        <v>162.2</v>
      </c>
    </row>
    <row r="75" spans="1:5" ht="81">
      <c r="A75" s="43" t="s">
        <v>1507</v>
      </c>
      <c r="B75" s="115" t="s">
        <v>1508</v>
      </c>
      <c r="C75" s="43" t="s">
        <v>1439</v>
      </c>
      <c r="D75" s="120">
        <f t="shared" si="5"/>
        <v>198.36</v>
      </c>
      <c r="E75" s="99">
        <v>165.3</v>
      </c>
    </row>
    <row r="76" spans="1:5" ht="21">
      <c r="A76" s="218" t="s">
        <v>33</v>
      </c>
      <c r="B76" s="219" t="s">
        <v>1509</v>
      </c>
      <c r="C76" s="43" t="s">
        <v>1510</v>
      </c>
      <c r="D76" s="70">
        <f t="shared" si="5"/>
        <v>3468</v>
      </c>
      <c r="E76" s="73">
        <v>2890</v>
      </c>
    </row>
    <row r="77" spans="1:5" ht="21">
      <c r="A77" s="218" t="s">
        <v>34</v>
      </c>
      <c r="B77" s="219" t="s">
        <v>1511</v>
      </c>
      <c r="C77" s="43" t="s">
        <v>1510</v>
      </c>
      <c r="D77" s="70">
        <f t="shared" si="5"/>
        <v>4224</v>
      </c>
      <c r="E77" s="73">
        <v>3520</v>
      </c>
    </row>
    <row r="78" spans="1:5" ht="21">
      <c r="A78" s="218" t="s">
        <v>101</v>
      </c>
      <c r="B78" s="219" t="s">
        <v>1512</v>
      </c>
      <c r="C78" s="43" t="s">
        <v>1510</v>
      </c>
      <c r="D78" s="70">
        <f t="shared" si="5"/>
        <v>4459.2</v>
      </c>
      <c r="E78" s="73">
        <v>3716</v>
      </c>
    </row>
    <row r="79" spans="1:5" ht="21">
      <c r="A79" s="218" t="s">
        <v>102</v>
      </c>
      <c r="B79" s="219" t="s">
        <v>1513</v>
      </c>
      <c r="C79" s="43" t="s">
        <v>1510</v>
      </c>
      <c r="D79" s="70">
        <f t="shared" si="5"/>
        <v>5496</v>
      </c>
      <c r="E79" s="73">
        <v>4580</v>
      </c>
    </row>
    <row r="80" spans="1:5" ht="21">
      <c r="A80" s="218" t="s">
        <v>1514</v>
      </c>
      <c r="B80" s="220" t="s">
        <v>1515</v>
      </c>
      <c r="C80" s="43" t="s">
        <v>1510</v>
      </c>
      <c r="D80" s="70">
        <f t="shared" si="5"/>
        <v>5556</v>
      </c>
      <c r="E80" s="73">
        <v>4630</v>
      </c>
    </row>
    <row r="81" spans="1:5" ht="21">
      <c r="A81" s="218" t="s">
        <v>1516</v>
      </c>
      <c r="B81" s="220" t="s">
        <v>1517</v>
      </c>
      <c r="C81" s="43" t="s">
        <v>1510</v>
      </c>
      <c r="D81" s="70">
        <f t="shared" si="5"/>
        <v>5952</v>
      </c>
      <c r="E81" s="73">
        <v>4960</v>
      </c>
    </row>
    <row r="82" spans="1:5" ht="21">
      <c r="A82" s="218" t="s">
        <v>1518</v>
      </c>
      <c r="B82" s="220" t="s">
        <v>1519</v>
      </c>
      <c r="C82" s="43" t="s">
        <v>1510</v>
      </c>
      <c r="D82" s="70">
        <f t="shared" si="5"/>
        <v>6684</v>
      </c>
      <c r="E82" s="73">
        <v>5570</v>
      </c>
    </row>
    <row r="83" spans="1:5" ht="21">
      <c r="A83" s="218" t="s">
        <v>1520</v>
      </c>
      <c r="B83" s="220" t="s">
        <v>1521</v>
      </c>
      <c r="C83" s="43" t="s">
        <v>1510</v>
      </c>
      <c r="D83" s="70">
        <f t="shared" si="5"/>
        <v>8028</v>
      </c>
      <c r="E83" s="73">
        <v>6690</v>
      </c>
    </row>
    <row r="84" spans="1:5" ht="21">
      <c r="A84" s="218" t="s">
        <v>1522</v>
      </c>
      <c r="B84" s="220" t="s">
        <v>1523</v>
      </c>
      <c r="C84" s="43" t="s">
        <v>1510</v>
      </c>
      <c r="D84" s="70">
        <f t="shared" si="5"/>
        <v>7135.2</v>
      </c>
      <c r="E84" s="73">
        <v>5946</v>
      </c>
    </row>
    <row r="85" spans="1:5" ht="21">
      <c r="A85" s="218" t="s">
        <v>1524</v>
      </c>
      <c r="B85" s="220" t="s">
        <v>1525</v>
      </c>
      <c r="C85" s="43" t="s">
        <v>1510</v>
      </c>
      <c r="D85" s="70">
        <f t="shared" si="5"/>
        <v>7483.2</v>
      </c>
      <c r="E85" s="73">
        <v>6236</v>
      </c>
    </row>
    <row r="86" spans="1:5" ht="21">
      <c r="A86" s="218" t="s">
        <v>1526</v>
      </c>
      <c r="B86" s="220" t="s">
        <v>1527</v>
      </c>
      <c r="C86" s="43" t="s">
        <v>1510</v>
      </c>
      <c r="D86" s="70">
        <f t="shared" si="5"/>
        <v>8077.2</v>
      </c>
      <c r="E86" s="73">
        <v>6731</v>
      </c>
    </row>
    <row r="87" spans="1:5" ht="21">
      <c r="A87" s="218" t="s">
        <v>1528</v>
      </c>
      <c r="B87" s="219" t="s">
        <v>1529</v>
      </c>
      <c r="C87" s="43" t="s">
        <v>1510</v>
      </c>
      <c r="D87" s="70">
        <f t="shared" si="5"/>
        <v>11058</v>
      </c>
      <c r="E87" s="73">
        <v>9215</v>
      </c>
    </row>
    <row r="88" spans="1:5" ht="21">
      <c r="A88" s="218" t="s">
        <v>1530</v>
      </c>
      <c r="B88" s="219" t="s">
        <v>1531</v>
      </c>
      <c r="C88" s="43" t="s">
        <v>1510</v>
      </c>
      <c r="D88" s="70">
        <f t="shared" si="5"/>
        <v>11988</v>
      </c>
      <c r="E88" s="73">
        <v>9990</v>
      </c>
    </row>
    <row r="89" spans="1:5" ht="21">
      <c r="A89" s="218" t="s">
        <v>1532</v>
      </c>
      <c r="B89" s="221" t="s">
        <v>1533</v>
      </c>
      <c r="C89" s="43" t="s">
        <v>1510</v>
      </c>
      <c r="D89" s="70">
        <f t="shared" si="5"/>
        <v>13378.8</v>
      </c>
      <c r="E89" s="73">
        <v>11149</v>
      </c>
    </row>
    <row r="90" spans="1:5" ht="21">
      <c r="A90" s="218" t="s">
        <v>1534</v>
      </c>
      <c r="B90" s="220" t="s">
        <v>1535</v>
      </c>
      <c r="C90" s="43" t="s">
        <v>1510</v>
      </c>
      <c r="D90" s="70">
        <f t="shared" si="5"/>
        <v>2916</v>
      </c>
      <c r="E90" s="73">
        <v>2430</v>
      </c>
    </row>
    <row r="91" spans="1:5" ht="27">
      <c r="A91" s="417" t="s">
        <v>1585</v>
      </c>
      <c r="B91" s="417"/>
      <c r="C91" s="417"/>
      <c r="D91" s="417"/>
      <c r="E91" s="417"/>
    </row>
    <row r="92" spans="1:5" ht="40.5">
      <c r="A92" s="114" t="s">
        <v>1536</v>
      </c>
      <c r="B92" s="115" t="s">
        <v>1537</v>
      </c>
      <c r="C92" s="217" t="s">
        <v>150</v>
      </c>
      <c r="D92" s="98">
        <f>E92+0.2*E92</f>
        <v>294</v>
      </c>
      <c r="E92" s="99">
        <v>245</v>
      </c>
    </row>
    <row r="93" spans="1:5" ht="21">
      <c r="A93" s="114" t="s">
        <v>1538</v>
      </c>
      <c r="B93" s="115" t="s">
        <v>1539</v>
      </c>
      <c r="C93" s="217" t="s">
        <v>150</v>
      </c>
      <c r="D93" s="98">
        <f>E93+0.2*E93</f>
        <v>46.8</v>
      </c>
      <c r="E93" s="99">
        <v>39</v>
      </c>
    </row>
    <row r="94" spans="1:5" ht="21">
      <c r="A94" s="114" t="s">
        <v>1540</v>
      </c>
      <c r="B94" s="115" t="s">
        <v>1541</v>
      </c>
      <c r="C94" s="217" t="s">
        <v>150</v>
      </c>
      <c r="D94" s="98">
        <f aca="true" t="shared" si="6" ref="D94:D113">E94+0.2*E94</f>
        <v>106.8</v>
      </c>
      <c r="E94" s="99">
        <v>89</v>
      </c>
    </row>
    <row r="95" spans="1:5" ht="21">
      <c r="A95" s="114" t="s">
        <v>1542</v>
      </c>
      <c r="B95" s="115" t="s">
        <v>1543</v>
      </c>
      <c r="C95" s="217" t="s">
        <v>150</v>
      </c>
      <c r="D95" s="98">
        <f t="shared" si="6"/>
        <v>30</v>
      </c>
      <c r="E95" s="99">
        <v>25</v>
      </c>
    </row>
    <row r="96" spans="1:5" ht="21">
      <c r="A96" s="114" t="s">
        <v>1544</v>
      </c>
      <c r="B96" s="115" t="s">
        <v>1545</v>
      </c>
      <c r="C96" s="217" t="s">
        <v>150</v>
      </c>
      <c r="D96" s="98">
        <f t="shared" si="6"/>
        <v>46.440000000000005</v>
      </c>
      <c r="E96" s="99">
        <v>38.7</v>
      </c>
    </row>
    <row r="97" spans="1:5" ht="21">
      <c r="A97" s="114" t="s">
        <v>1546</v>
      </c>
      <c r="B97" s="115" t="s">
        <v>1547</v>
      </c>
      <c r="C97" s="217" t="s">
        <v>150</v>
      </c>
      <c r="D97" s="98">
        <f t="shared" si="6"/>
        <v>41.28</v>
      </c>
      <c r="E97" s="99">
        <v>34.4</v>
      </c>
    </row>
    <row r="98" spans="1:5" ht="21">
      <c r="A98" s="114" t="s">
        <v>1548</v>
      </c>
      <c r="B98" s="115" t="s">
        <v>1549</v>
      </c>
      <c r="C98" s="217" t="s">
        <v>150</v>
      </c>
      <c r="D98" s="98">
        <f t="shared" si="6"/>
        <v>46.8</v>
      </c>
      <c r="E98" s="99">
        <v>39</v>
      </c>
    </row>
    <row r="99" spans="1:5" ht="21">
      <c r="A99" s="114" t="s">
        <v>1550</v>
      </c>
      <c r="B99" s="115" t="s">
        <v>1551</v>
      </c>
      <c r="C99" s="217" t="s">
        <v>150</v>
      </c>
      <c r="D99" s="98">
        <f t="shared" si="6"/>
        <v>57.6</v>
      </c>
      <c r="E99" s="99">
        <v>48</v>
      </c>
    </row>
    <row r="100" spans="1:5" ht="21">
      <c r="A100" s="114" t="s">
        <v>1552</v>
      </c>
      <c r="B100" s="115" t="s">
        <v>1553</v>
      </c>
      <c r="C100" s="217" t="s">
        <v>150</v>
      </c>
      <c r="D100" s="98">
        <f t="shared" si="6"/>
        <v>45.6</v>
      </c>
      <c r="E100" s="99">
        <v>38</v>
      </c>
    </row>
    <row r="101" spans="1:5" ht="40.5">
      <c r="A101" s="114" t="s">
        <v>1554</v>
      </c>
      <c r="B101" s="115" t="s">
        <v>1555</v>
      </c>
      <c r="C101" s="217" t="s">
        <v>150</v>
      </c>
      <c r="D101" s="98">
        <f t="shared" si="6"/>
        <v>42</v>
      </c>
      <c r="E101" s="99">
        <v>35</v>
      </c>
    </row>
    <row r="102" spans="1:5" ht="21">
      <c r="A102" s="114" t="s">
        <v>1556</v>
      </c>
      <c r="B102" s="115" t="s">
        <v>1557</v>
      </c>
      <c r="C102" s="217" t="s">
        <v>150</v>
      </c>
      <c r="D102" s="98">
        <f t="shared" si="6"/>
        <v>44.4</v>
      </c>
      <c r="E102" s="99">
        <v>37</v>
      </c>
    </row>
    <row r="103" spans="1:5" ht="21">
      <c r="A103" s="114" t="s">
        <v>1558</v>
      </c>
      <c r="B103" s="115" t="s">
        <v>1559</v>
      </c>
      <c r="C103" s="217" t="s">
        <v>150</v>
      </c>
      <c r="D103" s="98">
        <f t="shared" si="6"/>
        <v>50.4</v>
      </c>
      <c r="E103" s="99">
        <v>42</v>
      </c>
    </row>
    <row r="104" spans="1:5" ht="21">
      <c r="A104" s="114" t="s">
        <v>1560</v>
      </c>
      <c r="B104" s="115" t="s">
        <v>1561</v>
      </c>
      <c r="C104" s="217" t="s">
        <v>150</v>
      </c>
      <c r="D104" s="98">
        <f t="shared" si="6"/>
        <v>78</v>
      </c>
      <c r="E104" s="99">
        <v>65</v>
      </c>
    </row>
    <row r="105" spans="1:5" ht="40.5">
      <c r="A105" s="114" t="s">
        <v>1562</v>
      </c>
      <c r="B105" s="115" t="s">
        <v>1563</v>
      </c>
      <c r="C105" s="217" t="s">
        <v>150</v>
      </c>
      <c r="D105" s="98">
        <f t="shared" si="6"/>
        <v>99.6</v>
      </c>
      <c r="E105" s="99">
        <v>83</v>
      </c>
    </row>
    <row r="106" spans="1:5" ht="42">
      <c r="A106" s="114" t="s">
        <v>1564</v>
      </c>
      <c r="B106" s="115" t="s">
        <v>1564</v>
      </c>
      <c r="C106" s="217" t="s">
        <v>150</v>
      </c>
      <c r="D106" s="98">
        <f t="shared" si="6"/>
        <v>28.8</v>
      </c>
      <c r="E106" s="99">
        <v>24</v>
      </c>
    </row>
    <row r="107" spans="1:5" ht="40.5">
      <c r="A107" s="114" t="s">
        <v>1565</v>
      </c>
      <c r="B107" s="115" t="s">
        <v>1566</v>
      </c>
      <c r="C107" s="217" t="s">
        <v>150</v>
      </c>
      <c r="D107" s="98">
        <f t="shared" si="6"/>
        <v>88.32</v>
      </c>
      <c r="E107" s="99">
        <v>73.6</v>
      </c>
    </row>
    <row r="108" spans="1:5" ht="40.5">
      <c r="A108" s="114" t="s">
        <v>1567</v>
      </c>
      <c r="B108" s="115" t="s">
        <v>1568</v>
      </c>
      <c r="C108" s="217" t="s">
        <v>1569</v>
      </c>
      <c r="D108" s="70">
        <f t="shared" si="6"/>
        <v>71.4</v>
      </c>
      <c r="E108" s="99">
        <v>59.5</v>
      </c>
    </row>
    <row r="109" spans="1:5" ht="40.5">
      <c r="A109" s="114" t="s">
        <v>1570</v>
      </c>
      <c r="B109" s="115" t="s">
        <v>1571</v>
      </c>
      <c r="C109" s="217" t="s">
        <v>1569</v>
      </c>
      <c r="D109" s="70">
        <f t="shared" si="6"/>
        <v>71.4</v>
      </c>
      <c r="E109" s="99">
        <v>59.5</v>
      </c>
    </row>
    <row r="110" spans="1:5" ht="21">
      <c r="A110" s="114" t="s">
        <v>1572</v>
      </c>
      <c r="B110" s="115" t="s">
        <v>1573</v>
      </c>
      <c r="C110" s="217" t="s">
        <v>1569</v>
      </c>
      <c r="D110" s="70">
        <f t="shared" si="6"/>
        <v>71.4</v>
      </c>
      <c r="E110" s="99">
        <v>59.5</v>
      </c>
    </row>
    <row r="111" spans="1:5" ht="21">
      <c r="A111" s="114" t="s">
        <v>1574</v>
      </c>
      <c r="B111" s="115" t="s">
        <v>1575</v>
      </c>
      <c r="C111" s="217" t="s">
        <v>1569</v>
      </c>
      <c r="D111" s="70">
        <f t="shared" si="6"/>
        <v>71.4</v>
      </c>
      <c r="E111" s="99">
        <v>59.5</v>
      </c>
    </row>
    <row r="112" spans="1:5" ht="21">
      <c r="A112" s="114" t="s">
        <v>1576</v>
      </c>
      <c r="B112" s="223" t="s">
        <v>1577</v>
      </c>
      <c r="C112" s="217" t="s">
        <v>1569</v>
      </c>
      <c r="D112" s="70">
        <f t="shared" si="6"/>
        <v>207.6</v>
      </c>
      <c r="E112" s="99">
        <v>173</v>
      </c>
    </row>
    <row r="113" spans="1:5" ht="21">
      <c r="A113" s="114" t="s">
        <v>1578</v>
      </c>
      <c r="B113" s="223" t="s">
        <v>1579</v>
      </c>
      <c r="C113" s="217" t="s">
        <v>1569</v>
      </c>
      <c r="D113" s="70">
        <f t="shared" si="6"/>
        <v>297.6</v>
      </c>
      <c r="E113" s="99">
        <v>248</v>
      </c>
    </row>
  </sheetData>
  <sheetProtection/>
  <mergeCells count="4">
    <mergeCell ref="A1:E1"/>
    <mergeCell ref="A3:E3"/>
    <mergeCell ref="A61:E61"/>
    <mergeCell ref="A91:E91"/>
  </mergeCells>
  <printOptions/>
  <pageMargins left="0.3937007874015748" right="0.1968503937007874" top="0.3937007874015748" bottom="0.3937007874015748" header="0.31496062992125984" footer="0.31496062992125984"/>
  <pageSetup horizontalDpi="600" verticalDpi="600" orientation="portrait" paperSize="9" scale="47" r:id="rId1"/>
</worksheet>
</file>

<file path=xl/worksheets/sheet17.xml><?xml version="1.0" encoding="utf-8"?>
<worksheet xmlns="http://schemas.openxmlformats.org/spreadsheetml/2006/main" xmlns:r="http://schemas.openxmlformats.org/officeDocument/2006/relationships">
  <sheetPr>
    <pageSetUpPr fitToPage="1"/>
  </sheetPr>
  <dimension ref="A1:E141"/>
  <sheetViews>
    <sheetView zoomScale="78" zoomScaleNormal="78" zoomScalePageLayoutView="0" workbookViewId="0" topLeftCell="A1">
      <pane ySplit="2" topLeftCell="A3" activePane="bottomLeft" state="frozen"/>
      <selection pane="topLeft" activeCell="A1" sqref="A1"/>
      <selection pane="bottomLeft" activeCell="D144" sqref="D144"/>
    </sheetView>
  </sheetViews>
  <sheetFormatPr defaultColWidth="9.00390625" defaultRowHeight="12.75"/>
  <cols>
    <col min="1" max="1" width="30.75390625" style="16" customWidth="1"/>
    <col min="2" max="2" width="129.375" style="16" customWidth="1"/>
    <col min="3" max="3" width="30.25390625" style="16" customWidth="1"/>
    <col min="4" max="4" width="19.125" style="16" customWidth="1"/>
    <col min="5" max="5" width="17.125" style="16" customWidth="1"/>
    <col min="6" max="16384" width="9.125" style="16" customWidth="1"/>
  </cols>
  <sheetData>
    <row r="1" spans="1:5" ht="41.25" customHeight="1">
      <c r="A1" s="386" t="s">
        <v>1586</v>
      </c>
      <c r="B1" s="386"/>
      <c r="C1" s="386"/>
      <c r="D1" s="386"/>
      <c r="E1" s="386"/>
    </row>
    <row r="2" spans="1:5" ht="38.25" customHeight="1">
      <c r="A2" s="92" t="s">
        <v>145</v>
      </c>
      <c r="B2" s="92" t="s">
        <v>146</v>
      </c>
      <c r="C2" s="92" t="s">
        <v>147</v>
      </c>
      <c r="D2" s="92" t="s">
        <v>148</v>
      </c>
      <c r="E2" s="92" t="s">
        <v>398</v>
      </c>
    </row>
    <row r="3" spans="1:5" ht="35.25" customHeight="1">
      <c r="A3" s="428" t="s">
        <v>1587</v>
      </c>
      <c r="B3" s="428"/>
      <c r="C3" s="428"/>
      <c r="D3" s="428"/>
      <c r="E3" s="428"/>
    </row>
    <row r="4" spans="1:5" ht="21">
      <c r="A4" s="77" t="s">
        <v>1588</v>
      </c>
      <c r="B4" s="115" t="s">
        <v>1589</v>
      </c>
      <c r="C4" s="43" t="s">
        <v>150</v>
      </c>
      <c r="D4" s="98">
        <f>E4+0.2*E4</f>
        <v>176.4</v>
      </c>
      <c r="E4" s="229">
        <v>147</v>
      </c>
    </row>
    <row r="5" spans="1:5" ht="21">
      <c r="A5" s="43" t="s">
        <v>1590</v>
      </c>
      <c r="B5" s="115" t="s">
        <v>1591</v>
      </c>
      <c r="C5" s="43" t="s">
        <v>150</v>
      </c>
      <c r="D5" s="98">
        <f>E5+0.2*E5</f>
        <v>148.8</v>
      </c>
      <c r="E5" s="229">
        <v>124</v>
      </c>
    </row>
    <row r="6" spans="1:5" ht="40.5">
      <c r="A6" s="43" t="s">
        <v>1592</v>
      </c>
      <c r="B6" s="115" t="s">
        <v>1593</v>
      </c>
      <c r="C6" s="43" t="s">
        <v>150</v>
      </c>
      <c r="D6" s="98">
        <f>E6+0.2*E6</f>
        <v>237.6</v>
      </c>
      <c r="E6" s="99">
        <v>198</v>
      </c>
    </row>
    <row r="7" spans="1:5" ht="21">
      <c r="A7" s="43" t="s">
        <v>1594</v>
      </c>
      <c r="B7" s="115" t="s">
        <v>1595</v>
      </c>
      <c r="C7" s="43" t="s">
        <v>150</v>
      </c>
      <c r="D7" s="98">
        <f aca="true" t="shared" si="0" ref="D7:D42">E7+0.2*E7</f>
        <v>268.8</v>
      </c>
      <c r="E7" s="229">
        <v>224</v>
      </c>
    </row>
    <row r="8" spans="1:5" ht="21">
      <c r="A8" s="43" t="s">
        <v>1596</v>
      </c>
      <c r="B8" s="115" t="s">
        <v>1597</v>
      </c>
      <c r="C8" s="43" t="s">
        <v>150</v>
      </c>
      <c r="D8" s="98">
        <f t="shared" si="0"/>
        <v>258</v>
      </c>
      <c r="E8" s="229">
        <v>215</v>
      </c>
    </row>
    <row r="9" spans="1:5" ht="21">
      <c r="A9" s="43" t="s">
        <v>1598</v>
      </c>
      <c r="B9" s="212" t="s">
        <v>1599</v>
      </c>
      <c r="C9" s="43" t="s">
        <v>150</v>
      </c>
      <c r="D9" s="98">
        <f t="shared" si="0"/>
        <v>105.6</v>
      </c>
      <c r="E9" s="229">
        <v>88</v>
      </c>
    </row>
    <row r="10" spans="1:5" ht="21">
      <c r="A10" s="43" t="s">
        <v>1600</v>
      </c>
      <c r="B10" s="212" t="s">
        <v>1601</v>
      </c>
      <c r="C10" s="43" t="s">
        <v>150</v>
      </c>
      <c r="D10" s="98">
        <f t="shared" si="0"/>
        <v>30</v>
      </c>
      <c r="E10" s="229">
        <v>25</v>
      </c>
    </row>
    <row r="11" spans="1:5" ht="21">
      <c r="A11" s="43" t="s">
        <v>1602</v>
      </c>
      <c r="B11" s="212" t="s">
        <v>1603</v>
      </c>
      <c r="C11" s="43" t="s">
        <v>150</v>
      </c>
      <c r="D11" s="98">
        <f t="shared" si="0"/>
        <v>75.36</v>
      </c>
      <c r="E11" s="229">
        <v>62.8</v>
      </c>
    </row>
    <row r="12" spans="1:5" ht="21">
      <c r="A12" s="43" t="s">
        <v>1604</v>
      </c>
      <c r="B12" s="212" t="s">
        <v>1605</v>
      </c>
      <c r="C12" s="43" t="s">
        <v>150</v>
      </c>
      <c r="D12" s="98">
        <f t="shared" si="0"/>
        <v>78.48</v>
      </c>
      <c r="E12" s="229">
        <v>65.4</v>
      </c>
    </row>
    <row r="13" spans="1:5" ht="21">
      <c r="A13" s="43" t="s">
        <v>1606</v>
      </c>
      <c r="B13" s="212" t="s">
        <v>1605</v>
      </c>
      <c r="C13" s="43" t="s">
        <v>150</v>
      </c>
      <c r="D13" s="98">
        <f t="shared" si="0"/>
        <v>78.48</v>
      </c>
      <c r="E13" s="229">
        <v>65.4</v>
      </c>
    </row>
    <row r="14" spans="1:5" ht="21">
      <c r="A14" s="43" t="s">
        <v>1607</v>
      </c>
      <c r="B14" s="212" t="s">
        <v>1605</v>
      </c>
      <c r="C14" s="43" t="s">
        <v>150</v>
      </c>
      <c r="D14" s="98">
        <f t="shared" si="0"/>
        <v>78.48</v>
      </c>
      <c r="E14" s="229">
        <v>65.4</v>
      </c>
    </row>
    <row r="15" spans="1:5" ht="21">
      <c r="A15" s="43" t="s">
        <v>1608</v>
      </c>
      <c r="B15" s="212" t="s">
        <v>1609</v>
      </c>
      <c r="C15" s="43" t="s">
        <v>150</v>
      </c>
      <c r="D15" s="98">
        <f t="shared" si="0"/>
        <v>152.4</v>
      </c>
      <c r="E15" s="229">
        <v>127</v>
      </c>
    </row>
    <row r="16" spans="1:5" ht="21">
      <c r="A16" s="43" t="s">
        <v>1610</v>
      </c>
      <c r="B16" s="212" t="s">
        <v>1609</v>
      </c>
      <c r="C16" s="43" t="s">
        <v>150</v>
      </c>
      <c r="D16" s="98">
        <f t="shared" si="0"/>
        <v>154.8</v>
      </c>
      <c r="E16" s="229">
        <v>129</v>
      </c>
    </row>
    <row r="17" spans="1:5" ht="40.5">
      <c r="A17" s="43" t="s">
        <v>1611</v>
      </c>
      <c r="B17" s="212" t="s">
        <v>1612</v>
      </c>
      <c r="C17" s="43" t="s">
        <v>150</v>
      </c>
      <c r="D17" s="98">
        <f t="shared" si="0"/>
        <v>164.4</v>
      </c>
      <c r="E17" s="229">
        <v>137</v>
      </c>
    </row>
    <row r="18" spans="1:5" ht="40.5">
      <c r="A18" s="43" t="s">
        <v>1613</v>
      </c>
      <c r="B18" s="212" t="s">
        <v>1612</v>
      </c>
      <c r="C18" s="43" t="s">
        <v>150</v>
      </c>
      <c r="D18" s="98">
        <f t="shared" si="0"/>
        <v>164.4</v>
      </c>
      <c r="E18" s="229">
        <v>137</v>
      </c>
    </row>
    <row r="19" spans="1:5" ht="21">
      <c r="A19" s="43" t="s">
        <v>1614</v>
      </c>
      <c r="B19" s="212" t="s">
        <v>1824</v>
      </c>
      <c r="C19" s="43" t="s">
        <v>150</v>
      </c>
      <c r="D19" s="98">
        <f t="shared" si="0"/>
        <v>129.6</v>
      </c>
      <c r="E19" s="229">
        <v>108</v>
      </c>
    </row>
    <row r="20" spans="1:5" ht="21">
      <c r="A20" s="43" t="s">
        <v>1615</v>
      </c>
      <c r="B20" s="212" t="s">
        <v>1616</v>
      </c>
      <c r="C20" s="43" t="s">
        <v>150</v>
      </c>
      <c r="D20" s="98">
        <f t="shared" si="0"/>
        <v>295.2</v>
      </c>
      <c r="E20" s="229">
        <v>246</v>
      </c>
    </row>
    <row r="21" spans="1:5" ht="21">
      <c r="A21" s="43" t="s">
        <v>1617</v>
      </c>
      <c r="B21" s="212" t="s">
        <v>1618</v>
      </c>
      <c r="C21" s="43" t="s">
        <v>150</v>
      </c>
      <c r="D21" s="98">
        <f t="shared" si="0"/>
        <v>308.4</v>
      </c>
      <c r="E21" s="229">
        <v>257</v>
      </c>
    </row>
    <row r="22" spans="1:5" ht="21">
      <c r="A22" s="43" t="s">
        <v>1619</v>
      </c>
      <c r="B22" s="212" t="s">
        <v>1620</v>
      </c>
      <c r="C22" s="43" t="s">
        <v>150</v>
      </c>
      <c r="D22" s="98">
        <f t="shared" si="0"/>
        <v>322.8</v>
      </c>
      <c r="E22" s="229">
        <v>269</v>
      </c>
    </row>
    <row r="23" spans="1:5" ht="21">
      <c r="A23" s="43" t="s">
        <v>1621</v>
      </c>
      <c r="B23" s="212" t="s">
        <v>1622</v>
      </c>
      <c r="C23" s="43" t="s">
        <v>150</v>
      </c>
      <c r="D23" s="98">
        <f t="shared" si="0"/>
        <v>340.8</v>
      </c>
      <c r="E23" s="229">
        <v>284</v>
      </c>
    </row>
    <row r="24" spans="1:5" ht="21">
      <c r="A24" s="43" t="s">
        <v>1623</v>
      </c>
      <c r="B24" s="212" t="s">
        <v>1624</v>
      </c>
      <c r="C24" s="43" t="s">
        <v>150</v>
      </c>
      <c r="D24" s="98">
        <f t="shared" si="0"/>
        <v>354</v>
      </c>
      <c r="E24" s="229">
        <v>295</v>
      </c>
    </row>
    <row r="25" spans="1:5" ht="21">
      <c r="A25" s="43" t="s">
        <v>1625</v>
      </c>
      <c r="B25" s="212" t="s">
        <v>1626</v>
      </c>
      <c r="C25" s="43" t="s">
        <v>150</v>
      </c>
      <c r="D25" s="98">
        <f t="shared" si="0"/>
        <v>368.4</v>
      </c>
      <c r="E25" s="229">
        <v>307</v>
      </c>
    </row>
    <row r="26" spans="1:5" ht="21">
      <c r="A26" s="43" t="s">
        <v>1627</v>
      </c>
      <c r="B26" s="212" t="s">
        <v>1628</v>
      </c>
      <c r="C26" s="43" t="s">
        <v>150</v>
      </c>
      <c r="D26" s="98">
        <f t="shared" si="0"/>
        <v>19.2</v>
      </c>
      <c r="E26" s="229">
        <v>16</v>
      </c>
    </row>
    <row r="27" spans="1:5" ht="21">
      <c r="A27" s="43" t="s">
        <v>1629</v>
      </c>
      <c r="B27" s="212" t="s">
        <v>1630</v>
      </c>
      <c r="C27" s="43" t="s">
        <v>150</v>
      </c>
      <c r="D27" s="98">
        <f t="shared" si="0"/>
        <v>200.4</v>
      </c>
      <c r="E27" s="229">
        <v>167</v>
      </c>
    </row>
    <row r="28" spans="1:5" ht="40.5">
      <c r="A28" s="43" t="s">
        <v>1631</v>
      </c>
      <c r="B28" s="212" t="s">
        <v>1632</v>
      </c>
      <c r="C28" s="43" t="s">
        <v>150</v>
      </c>
      <c r="D28" s="98">
        <f t="shared" si="0"/>
        <v>214.8</v>
      </c>
      <c r="E28" s="229">
        <v>179</v>
      </c>
    </row>
    <row r="29" spans="1:5" ht="40.5">
      <c r="A29" s="43" t="s">
        <v>1633</v>
      </c>
      <c r="B29" s="212" t="s">
        <v>1634</v>
      </c>
      <c r="C29" s="43" t="s">
        <v>150</v>
      </c>
      <c r="D29" s="98">
        <f t="shared" si="0"/>
        <v>232.8</v>
      </c>
      <c r="E29" s="229">
        <v>194</v>
      </c>
    </row>
    <row r="30" spans="1:5" ht="60.75">
      <c r="A30" s="43" t="s">
        <v>1635</v>
      </c>
      <c r="B30" s="212" t="s">
        <v>1636</v>
      </c>
      <c r="C30" s="43" t="s">
        <v>150</v>
      </c>
      <c r="D30" s="98">
        <f t="shared" si="0"/>
        <v>301.2</v>
      </c>
      <c r="E30" s="229">
        <v>251</v>
      </c>
    </row>
    <row r="31" spans="1:5" ht="21">
      <c r="A31" s="43" t="s">
        <v>1637</v>
      </c>
      <c r="B31" s="212" t="s">
        <v>1638</v>
      </c>
      <c r="C31" s="43" t="s">
        <v>150</v>
      </c>
      <c r="D31" s="98">
        <f t="shared" si="0"/>
        <v>2384.4</v>
      </c>
      <c r="E31" s="229">
        <v>1987</v>
      </c>
    </row>
    <row r="32" spans="1:5" ht="21">
      <c r="A32" s="43" t="s">
        <v>1639</v>
      </c>
      <c r="B32" s="212" t="s">
        <v>1640</v>
      </c>
      <c r="C32" s="43" t="s">
        <v>150</v>
      </c>
      <c r="D32" s="98">
        <f t="shared" si="0"/>
        <v>2384.4</v>
      </c>
      <c r="E32" s="229">
        <v>1987</v>
      </c>
    </row>
    <row r="33" spans="1:5" ht="81">
      <c r="A33" s="43" t="s">
        <v>1641</v>
      </c>
      <c r="B33" s="212" t="s">
        <v>1642</v>
      </c>
      <c r="C33" s="43" t="s">
        <v>150</v>
      </c>
      <c r="D33" s="98">
        <f t="shared" si="0"/>
        <v>2724</v>
      </c>
      <c r="E33" s="229">
        <v>2270</v>
      </c>
    </row>
    <row r="34" spans="1:5" ht="21">
      <c r="A34" s="43" t="s">
        <v>1643</v>
      </c>
      <c r="B34" s="212" t="s">
        <v>1644</v>
      </c>
      <c r="C34" s="43" t="s">
        <v>150</v>
      </c>
      <c r="D34" s="98">
        <f t="shared" si="0"/>
        <v>1818</v>
      </c>
      <c r="E34" s="229">
        <v>1515</v>
      </c>
    </row>
    <row r="35" spans="1:5" ht="21">
      <c r="A35" s="43" t="s">
        <v>1645</v>
      </c>
      <c r="B35" s="212" t="s">
        <v>1646</v>
      </c>
      <c r="C35" s="43" t="s">
        <v>150</v>
      </c>
      <c r="D35" s="98">
        <f t="shared" si="0"/>
        <v>368.4</v>
      </c>
      <c r="E35" s="229">
        <v>307</v>
      </c>
    </row>
    <row r="36" spans="1:5" ht="81">
      <c r="A36" s="114" t="s">
        <v>1647</v>
      </c>
      <c r="B36" s="212" t="s">
        <v>1648</v>
      </c>
      <c r="C36" s="43" t="s">
        <v>150</v>
      </c>
      <c r="D36" s="98">
        <f t="shared" si="0"/>
        <v>106.8</v>
      </c>
      <c r="E36" s="229">
        <v>89</v>
      </c>
    </row>
    <row r="37" spans="1:5" ht="21">
      <c r="A37" s="114" t="s">
        <v>1649</v>
      </c>
      <c r="B37" s="230" t="s">
        <v>1650</v>
      </c>
      <c r="C37" s="43" t="s">
        <v>150</v>
      </c>
      <c r="D37" s="98">
        <f t="shared" si="0"/>
        <v>87.6</v>
      </c>
      <c r="E37" s="229">
        <v>73</v>
      </c>
    </row>
    <row r="38" spans="1:5" ht="21">
      <c r="A38" s="43" t="s">
        <v>1651</v>
      </c>
      <c r="B38" s="212" t="s">
        <v>1652</v>
      </c>
      <c r="C38" s="43" t="s">
        <v>150</v>
      </c>
      <c r="D38" s="98">
        <f t="shared" si="0"/>
        <v>46.8</v>
      </c>
      <c r="E38" s="229">
        <v>39</v>
      </c>
    </row>
    <row r="39" spans="1:5" ht="21">
      <c r="A39" s="43" t="s">
        <v>1653</v>
      </c>
      <c r="B39" s="231" t="s">
        <v>1654</v>
      </c>
      <c r="C39" s="43" t="s">
        <v>150</v>
      </c>
      <c r="D39" s="98">
        <f t="shared" si="0"/>
        <v>67.2</v>
      </c>
      <c r="E39" s="99">
        <v>56</v>
      </c>
    </row>
    <row r="40" spans="1:5" ht="87.75" customHeight="1">
      <c r="A40" s="43" t="s">
        <v>1655</v>
      </c>
      <c r="B40" s="86" t="s">
        <v>1656</v>
      </c>
      <c r="C40" s="43" t="s">
        <v>150</v>
      </c>
      <c r="D40" s="98">
        <f t="shared" si="0"/>
        <v>50.4</v>
      </c>
      <c r="E40" s="229">
        <v>42</v>
      </c>
    </row>
    <row r="41" spans="1:5" ht="103.5" customHeight="1">
      <c r="A41" s="43" t="s">
        <v>1657</v>
      </c>
      <c r="B41" s="231" t="s">
        <v>1658</v>
      </c>
      <c r="C41" s="43" t="s">
        <v>150</v>
      </c>
      <c r="D41" s="98">
        <f t="shared" si="0"/>
        <v>53.4</v>
      </c>
      <c r="E41" s="229">
        <v>44.5</v>
      </c>
    </row>
    <row r="42" spans="1:5" ht="101.25">
      <c r="A42" s="43" t="s">
        <v>1659</v>
      </c>
      <c r="B42" s="86" t="s">
        <v>1660</v>
      </c>
      <c r="C42" s="43" t="s">
        <v>150</v>
      </c>
      <c r="D42" s="98">
        <f t="shared" si="0"/>
        <v>50.4</v>
      </c>
      <c r="E42" s="229">
        <v>42</v>
      </c>
    </row>
    <row r="43" spans="1:5" ht="11.25">
      <c r="A43" s="434" t="s">
        <v>1661</v>
      </c>
      <c r="B43" s="430"/>
      <c r="C43" s="430"/>
      <c r="D43" s="430"/>
      <c r="E43" s="430"/>
    </row>
    <row r="44" spans="1:5" ht="15" customHeight="1">
      <c r="A44" s="431"/>
      <c r="B44" s="432"/>
      <c r="C44" s="432"/>
      <c r="D44" s="432"/>
      <c r="E44" s="432"/>
    </row>
    <row r="45" spans="1:5" ht="21">
      <c r="A45" s="43" t="s">
        <v>111</v>
      </c>
      <c r="B45" s="115" t="s">
        <v>1662</v>
      </c>
      <c r="C45" s="43" t="s">
        <v>150</v>
      </c>
      <c r="D45" s="98">
        <f>E45+0.2*E45</f>
        <v>177.6</v>
      </c>
      <c r="E45" s="99">
        <v>148</v>
      </c>
    </row>
    <row r="46" spans="1:5" ht="60.75">
      <c r="A46" s="43" t="s">
        <v>1663</v>
      </c>
      <c r="B46" s="115" t="s">
        <v>1664</v>
      </c>
      <c r="C46" s="43" t="s">
        <v>150</v>
      </c>
      <c r="D46" s="98">
        <f>E46+0.2*E46</f>
        <v>223.2</v>
      </c>
      <c r="E46" s="99">
        <v>186</v>
      </c>
    </row>
    <row r="47" spans="1:5" ht="40.5">
      <c r="A47" s="43" t="s">
        <v>1665</v>
      </c>
      <c r="B47" s="115" t="s">
        <v>1666</v>
      </c>
      <c r="C47" s="43" t="s">
        <v>150</v>
      </c>
      <c r="D47" s="98">
        <f>E47+0.2*E47</f>
        <v>272.4</v>
      </c>
      <c r="E47" s="99">
        <v>227</v>
      </c>
    </row>
    <row r="48" spans="1:5" ht="21">
      <c r="A48" s="43" t="s">
        <v>1667</v>
      </c>
      <c r="B48" s="232" t="s">
        <v>1668</v>
      </c>
      <c r="C48" s="43" t="s">
        <v>150</v>
      </c>
      <c r="D48" s="98">
        <f>E48+0.2*E48</f>
        <v>171.6</v>
      </c>
      <c r="E48" s="99">
        <v>143</v>
      </c>
    </row>
    <row r="49" spans="1:5" ht="21">
      <c r="A49" s="43" t="s">
        <v>1669</v>
      </c>
      <c r="B49" s="115" t="s">
        <v>1670</v>
      </c>
      <c r="C49" s="43" t="s">
        <v>150</v>
      </c>
      <c r="D49" s="98">
        <f>E49+0.2*E49</f>
        <v>56.4</v>
      </c>
      <c r="E49" s="99">
        <v>47</v>
      </c>
    </row>
    <row r="50" spans="1:5" ht="25.5" customHeight="1">
      <c r="A50" s="411" t="s">
        <v>1671</v>
      </c>
      <c r="B50" s="425"/>
      <c r="C50" s="425"/>
      <c r="D50" s="425"/>
      <c r="E50" s="425"/>
    </row>
    <row r="51" spans="1:5" ht="21">
      <c r="A51" s="43" t="s">
        <v>1672</v>
      </c>
      <c r="B51" s="115" t="s">
        <v>1673</v>
      </c>
      <c r="C51" s="43" t="s">
        <v>150</v>
      </c>
      <c r="D51" s="98">
        <f aca="true" t="shared" si="1" ref="D51:D87">E51+0.2*E51</f>
        <v>138</v>
      </c>
      <c r="E51" s="229">
        <v>115</v>
      </c>
    </row>
    <row r="52" spans="1:5" ht="40.5">
      <c r="A52" s="43" t="s">
        <v>1674</v>
      </c>
      <c r="B52" s="115" t="s">
        <v>1675</v>
      </c>
      <c r="C52" s="43" t="s">
        <v>150</v>
      </c>
      <c r="D52" s="98">
        <f t="shared" si="1"/>
        <v>211.2</v>
      </c>
      <c r="E52" s="229">
        <v>176</v>
      </c>
    </row>
    <row r="53" spans="1:5" ht="40.5">
      <c r="A53" s="43" t="s">
        <v>1676</v>
      </c>
      <c r="B53" s="115" t="s">
        <v>1677</v>
      </c>
      <c r="C53" s="43" t="s">
        <v>150</v>
      </c>
      <c r="D53" s="98">
        <f t="shared" si="1"/>
        <v>211.2</v>
      </c>
      <c r="E53" s="229">
        <v>176</v>
      </c>
    </row>
    <row r="54" spans="1:5" ht="40.5">
      <c r="A54" s="43" t="s">
        <v>1678</v>
      </c>
      <c r="B54" s="115" t="s">
        <v>1679</v>
      </c>
      <c r="C54" s="43" t="s">
        <v>150</v>
      </c>
      <c r="D54" s="98">
        <f t="shared" si="1"/>
        <v>320.4</v>
      </c>
      <c r="E54" s="229">
        <v>267</v>
      </c>
    </row>
    <row r="55" spans="1:5" ht="21">
      <c r="A55" s="43" t="s">
        <v>1680</v>
      </c>
      <c r="B55" s="115" t="s">
        <v>1681</v>
      </c>
      <c r="C55" s="43" t="s">
        <v>150</v>
      </c>
      <c r="D55" s="98">
        <f t="shared" si="1"/>
        <v>268.8</v>
      </c>
      <c r="E55" s="229">
        <v>224</v>
      </c>
    </row>
    <row r="56" spans="1:5" ht="40.5">
      <c r="A56" s="43" t="s">
        <v>1682</v>
      </c>
      <c r="B56" s="115" t="s">
        <v>1683</v>
      </c>
      <c r="C56" s="43" t="s">
        <v>150</v>
      </c>
      <c r="D56" s="98">
        <f t="shared" si="1"/>
        <v>286.8</v>
      </c>
      <c r="E56" s="229">
        <v>239</v>
      </c>
    </row>
    <row r="57" spans="1:5" ht="21">
      <c r="A57" s="43" t="s">
        <v>1684</v>
      </c>
      <c r="B57" s="115" t="s">
        <v>1685</v>
      </c>
      <c r="C57" s="43" t="s">
        <v>150</v>
      </c>
      <c r="D57" s="98">
        <f t="shared" si="1"/>
        <v>226.8</v>
      </c>
      <c r="E57" s="229">
        <v>189</v>
      </c>
    </row>
    <row r="58" spans="1:5" ht="40.5">
      <c r="A58" s="43" t="s">
        <v>1686</v>
      </c>
      <c r="B58" s="115" t="s">
        <v>1687</v>
      </c>
      <c r="C58" s="43" t="s">
        <v>150</v>
      </c>
      <c r="D58" s="98">
        <f t="shared" si="1"/>
        <v>310.8</v>
      </c>
      <c r="E58" s="229">
        <v>259</v>
      </c>
    </row>
    <row r="59" spans="1:5" ht="21">
      <c r="A59" s="43" t="s">
        <v>1688</v>
      </c>
      <c r="B59" s="115" t="s">
        <v>1689</v>
      </c>
      <c r="C59" s="43" t="s">
        <v>150</v>
      </c>
      <c r="D59" s="98">
        <f t="shared" si="1"/>
        <v>267.6</v>
      </c>
      <c r="E59" s="229">
        <v>223</v>
      </c>
    </row>
    <row r="60" spans="1:5" ht="40.5">
      <c r="A60" s="43" t="s">
        <v>1690</v>
      </c>
      <c r="B60" s="115" t="s">
        <v>1691</v>
      </c>
      <c r="C60" s="43" t="s">
        <v>150</v>
      </c>
      <c r="D60" s="98">
        <f t="shared" si="1"/>
        <v>2972.4</v>
      </c>
      <c r="E60" s="229">
        <v>2477</v>
      </c>
    </row>
    <row r="61" spans="1:5" ht="21">
      <c r="A61" s="43" t="s">
        <v>1690</v>
      </c>
      <c r="B61" s="230" t="s">
        <v>1692</v>
      </c>
      <c r="C61" s="43" t="s">
        <v>150</v>
      </c>
      <c r="D61" s="98">
        <f t="shared" si="1"/>
        <v>2684.4</v>
      </c>
      <c r="E61" s="229">
        <v>2237</v>
      </c>
    </row>
    <row r="62" spans="1:5" ht="24.75" customHeight="1">
      <c r="A62" s="114" t="s">
        <v>1693</v>
      </c>
      <c r="B62" s="115" t="s">
        <v>1694</v>
      </c>
      <c r="C62" s="43" t="s">
        <v>150</v>
      </c>
      <c r="D62" s="98">
        <f t="shared" si="1"/>
        <v>1882.8</v>
      </c>
      <c r="E62" s="229">
        <v>1569</v>
      </c>
    </row>
    <row r="63" spans="1:5" ht="23.25" customHeight="1">
      <c r="A63" s="114" t="s">
        <v>1695</v>
      </c>
      <c r="B63" s="115" t="s">
        <v>1696</v>
      </c>
      <c r="C63" s="43" t="s">
        <v>150</v>
      </c>
      <c r="D63" s="98">
        <f t="shared" si="1"/>
        <v>426</v>
      </c>
      <c r="E63" s="229">
        <v>355</v>
      </c>
    </row>
    <row r="64" spans="1:5" ht="23.25" customHeight="1">
      <c r="A64" s="43" t="s">
        <v>1697</v>
      </c>
      <c r="B64" s="115" t="s">
        <v>1698</v>
      </c>
      <c r="C64" s="43" t="s">
        <v>150</v>
      </c>
      <c r="D64" s="98">
        <f t="shared" si="1"/>
        <v>350.4</v>
      </c>
      <c r="E64" s="229">
        <v>292</v>
      </c>
    </row>
    <row r="65" spans="1:5" ht="25.5" customHeight="1">
      <c r="A65" s="428" t="s">
        <v>1699</v>
      </c>
      <c r="B65" s="428"/>
      <c r="C65" s="428"/>
      <c r="D65" s="428"/>
      <c r="E65" s="428"/>
    </row>
    <row r="66" spans="1:5" ht="21">
      <c r="A66" s="43" t="s">
        <v>1700</v>
      </c>
      <c r="B66" s="115" t="s">
        <v>1701</v>
      </c>
      <c r="C66" s="43" t="s">
        <v>150</v>
      </c>
      <c r="D66" s="98">
        <f t="shared" si="1"/>
        <v>147.6</v>
      </c>
      <c r="E66" s="229">
        <v>123</v>
      </c>
    </row>
    <row r="67" spans="1:5" ht="21">
      <c r="A67" s="43" t="s">
        <v>1702</v>
      </c>
      <c r="B67" s="115" t="s">
        <v>1703</v>
      </c>
      <c r="C67" s="43" t="s">
        <v>150</v>
      </c>
      <c r="D67" s="98">
        <f t="shared" si="1"/>
        <v>105.6</v>
      </c>
      <c r="E67" s="229">
        <v>88</v>
      </c>
    </row>
    <row r="68" spans="1:5" ht="21">
      <c r="A68" s="43" t="s">
        <v>1704</v>
      </c>
      <c r="B68" s="115" t="s">
        <v>1705</v>
      </c>
      <c r="C68" s="43" t="s">
        <v>150</v>
      </c>
      <c r="D68" s="98">
        <f t="shared" si="1"/>
        <v>202.8</v>
      </c>
      <c r="E68" s="229">
        <v>169</v>
      </c>
    </row>
    <row r="69" spans="1:5" ht="21">
      <c r="A69" s="43" t="s">
        <v>1706</v>
      </c>
      <c r="B69" s="115" t="s">
        <v>1707</v>
      </c>
      <c r="C69" s="43" t="s">
        <v>150</v>
      </c>
      <c r="D69" s="98">
        <f t="shared" si="1"/>
        <v>165.6</v>
      </c>
      <c r="E69" s="229">
        <v>138</v>
      </c>
    </row>
    <row r="70" spans="1:5" ht="21">
      <c r="A70" s="43" t="s">
        <v>1708</v>
      </c>
      <c r="B70" s="115" t="s">
        <v>1709</v>
      </c>
      <c r="C70" s="43" t="s">
        <v>150</v>
      </c>
      <c r="D70" s="98">
        <f t="shared" si="1"/>
        <v>57.6</v>
      </c>
      <c r="E70" s="229">
        <v>48</v>
      </c>
    </row>
    <row r="71" spans="1:5" ht="40.5">
      <c r="A71" s="43" t="s">
        <v>1710</v>
      </c>
      <c r="B71" s="115" t="s">
        <v>1711</v>
      </c>
      <c r="C71" s="43" t="s">
        <v>150</v>
      </c>
      <c r="D71" s="98">
        <f t="shared" si="1"/>
        <v>64.8</v>
      </c>
      <c r="E71" s="229">
        <v>54</v>
      </c>
    </row>
    <row r="72" spans="1:5" ht="40.5">
      <c r="A72" s="43" t="s">
        <v>1712</v>
      </c>
      <c r="B72" s="115" t="s">
        <v>1713</v>
      </c>
      <c r="C72" s="43" t="s">
        <v>150</v>
      </c>
      <c r="D72" s="98">
        <f t="shared" si="1"/>
        <v>147.6</v>
      </c>
      <c r="E72" s="229">
        <v>123</v>
      </c>
    </row>
    <row r="73" spans="1:5" ht="21">
      <c r="A73" s="233" t="s">
        <v>1714</v>
      </c>
      <c r="B73" s="234" t="s">
        <v>1715</v>
      </c>
      <c r="C73" s="43" t="s">
        <v>150</v>
      </c>
      <c r="D73" s="98">
        <f t="shared" si="1"/>
        <v>114</v>
      </c>
      <c r="E73" s="229">
        <v>95</v>
      </c>
    </row>
    <row r="74" spans="1:5" ht="21">
      <c r="A74" s="233" t="s">
        <v>1716</v>
      </c>
      <c r="B74" s="234" t="s">
        <v>1717</v>
      </c>
      <c r="C74" s="43" t="s">
        <v>150</v>
      </c>
      <c r="D74" s="98">
        <f t="shared" si="1"/>
        <v>67.2</v>
      </c>
      <c r="E74" s="229">
        <v>56</v>
      </c>
    </row>
    <row r="75" spans="1:5" ht="21">
      <c r="A75" s="233" t="s">
        <v>1718</v>
      </c>
      <c r="B75" s="234" t="s">
        <v>1719</v>
      </c>
      <c r="C75" s="43" t="s">
        <v>150</v>
      </c>
      <c r="D75" s="98">
        <f t="shared" si="1"/>
        <v>114</v>
      </c>
      <c r="E75" s="229">
        <v>95</v>
      </c>
    </row>
    <row r="76" spans="1:5" ht="21">
      <c r="A76" s="233" t="s">
        <v>1720</v>
      </c>
      <c r="B76" s="234" t="s">
        <v>1721</v>
      </c>
      <c r="C76" s="43" t="s">
        <v>150</v>
      </c>
      <c r="D76" s="98">
        <f t="shared" si="1"/>
        <v>139.2</v>
      </c>
      <c r="E76" s="229">
        <v>116</v>
      </c>
    </row>
    <row r="77" spans="1:5" ht="21">
      <c r="A77" s="233" t="s">
        <v>1722</v>
      </c>
      <c r="B77" s="234" t="s">
        <v>1723</v>
      </c>
      <c r="C77" s="43" t="s">
        <v>150</v>
      </c>
      <c r="D77" s="98">
        <f t="shared" si="1"/>
        <v>139.2</v>
      </c>
      <c r="E77" s="229">
        <v>116</v>
      </c>
    </row>
    <row r="78" spans="1:5" ht="21">
      <c r="A78" s="233" t="s">
        <v>1724</v>
      </c>
      <c r="B78" s="234" t="s">
        <v>1719</v>
      </c>
      <c r="C78" s="43" t="s">
        <v>150</v>
      </c>
      <c r="D78" s="98">
        <f t="shared" si="1"/>
        <v>139.2</v>
      </c>
      <c r="E78" s="229">
        <v>116</v>
      </c>
    </row>
    <row r="79" spans="1:5" ht="40.5">
      <c r="A79" s="233" t="s">
        <v>1725</v>
      </c>
      <c r="B79" s="234" t="s">
        <v>1726</v>
      </c>
      <c r="C79" s="43" t="s">
        <v>150</v>
      </c>
      <c r="D79" s="98">
        <f t="shared" si="1"/>
        <v>139.2</v>
      </c>
      <c r="E79" s="229">
        <v>116</v>
      </c>
    </row>
    <row r="80" spans="1:5" ht="40.5">
      <c r="A80" s="233" t="s">
        <v>1727</v>
      </c>
      <c r="B80" s="234" t="s">
        <v>1728</v>
      </c>
      <c r="C80" s="43" t="s">
        <v>150</v>
      </c>
      <c r="D80" s="98">
        <f t="shared" si="1"/>
        <v>77.75999999999999</v>
      </c>
      <c r="E80" s="229">
        <v>64.8</v>
      </c>
    </row>
    <row r="81" spans="1:5" ht="40.5">
      <c r="A81" s="233" t="s">
        <v>1729</v>
      </c>
      <c r="B81" s="234" t="s">
        <v>1730</v>
      </c>
      <c r="C81" s="43" t="s">
        <v>150</v>
      </c>
      <c r="D81" s="98">
        <f t="shared" si="1"/>
        <v>139.2</v>
      </c>
      <c r="E81" s="229">
        <v>116</v>
      </c>
    </row>
    <row r="82" spans="1:5" ht="40.5">
      <c r="A82" s="233" t="s">
        <v>1731</v>
      </c>
      <c r="B82" s="234" t="s">
        <v>1732</v>
      </c>
      <c r="C82" s="43" t="s">
        <v>150</v>
      </c>
      <c r="D82" s="98">
        <f t="shared" si="1"/>
        <v>139.2</v>
      </c>
      <c r="E82" s="229">
        <v>116</v>
      </c>
    </row>
    <row r="83" spans="1:5" ht="40.5">
      <c r="A83" s="233" t="s">
        <v>1733</v>
      </c>
      <c r="B83" s="234" t="s">
        <v>1734</v>
      </c>
      <c r="C83" s="43" t="s">
        <v>150</v>
      </c>
      <c r="D83" s="98">
        <f t="shared" si="1"/>
        <v>139.2</v>
      </c>
      <c r="E83" s="229">
        <v>116</v>
      </c>
    </row>
    <row r="84" spans="1:5" ht="21">
      <c r="A84" s="233" t="s">
        <v>1735</v>
      </c>
      <c r="B84" s="234" t="s">
        <v>1719</v>
      </c>
      <c r="C84" s="43" t="s">
        <v>150</v>
      </c>
      <c r="D84" s="98">
        <f t="shared" si="1"/>
        <v>141.6</v>
      </c>
      <c r="E84" s="229">
        <v>118</v>
      </c>
    </row>
    <row r="85" spans="1:5" ht="40.5">
      <c r="A85" s="233" t="s">
        <v>1736</v>
      </c>
      <c r="B85" s="234" t="s">
        <v>1737</v>
      </c>
      <c r="C85" s="43" t="s">
        <v>150</v>
      </c>
      <c r="D85" s="98">
        <f t="shared" si="1"/>
        <v>158.4</v>
      </c>
      <c r="E85" s="229">
        <v>132</v>
      </c>
    </row>
    <row r="86" spans="1:5" ht="40.5">
      <c r="A86" s="233" t="s">
        <v>1738</v>
      </c>
      <c r="B86" s="234" t="s">
        <v>1739</v>
      </c>
      <c r="C86" s="43" t="s">
        <v>150</v>
      </c>
      <c r="D86" s="98">
        <f t="shared" si="1"/>
        <v>158.4</v>
      </c>
      <c r="E86" s="229">
        <v>132</v>
      </c>
    </row>
    <row r="87" spans="1:5" ht="40.5">
      <c r="A87" s="233" t="s">
        <v>1740</v>
      </c>
      <c r="B87" s="234" t="s">
        <v>1741</v>
      </c>
      <c r="C87" s="43" t="s">
        <v>150</v>
      </c>
      <c r="D87" s="98">
        <f t="shared" si="1"/>
        <v>158.4</v>
      </c>
      <c r="E87" s="229">
        <v>132</v>
      </c>
    </row>
    <row r="88" spans="1:5" ht="11.25">
      <c r="A88" s="429" t="s">
        <v>1742</v>
      </c>
      <c r="B88" s="430"/>
      <c r="C88" s="430"/>
      <c r="D88" s="430"/>
      <c r="E88" s="430"/>
    </row>
    <row r="89" spans="1:5" ht="15.75" customHeight="1">
      <c r="A89" s="431"/>
      <c r="B89" s="432"/>
      <c r="C89" s="432"/>
      <c r="D89" s="432"/>
      <c r="E89" s="432"/>
    </row>
    <row r="90" spans="1:5" ht="40.5">
      <c r="A90" s="43" t="s">
        <v>1743</v>
      </c>
      <c r="B90" s="115" t="s">
        <v>1744</v>
      </c>
      <c r="C90" s="43" t="s">
        <v>150</v>
      </c>
      <c r="D90" s="98">
        <f aca="true" t="shared" si="2" ref="D90:D98">E90+0.2*E90</f>
        <v>218.4</v>
      </c>
      <c r="E90" s="229">
        <v>182</v>
      </c>
    </row>
    <row r="91" spans="1:5" ht="40.5">
      <c r="A91" s="77" t="s">
        <v>1745</v>
      </c>
      <c r="B91" s="115" t="s">
        <v>1746</v>
      </c>
      <c r="C91" s="43" t="s">
        <v>150</v>
      </c>
      <c r="D91" s="98">
        <f t="shared" si="2"/>
        <v>244.8</v>
      </c>
      <c r="E91" s="229">
        <v>204</v>
      </c>
    </row>
    <row r="92" spans="1:5" ht="40.5">
      <c r="A92" s="77" t="s">
        <v>1747</v>
      </c>
      <c r="B92" s="115" t="s">
        <v>1748</v>
      </c>
      <c r="C92" s="43" t="s">
        <v>150</v>
      </c>
      <c r="D92" s="98">
        <f t="shared" si="2"/>
        <v>244.8</v>
      </c>
      <c r="E92" s="229">
        <v>204</v>
      </c>
    </row>
    <row r="93" spans="1:5" ht="40.5">
      <c r="A93" s="235" t="s">
        <v>1749</v>
      </c>
      <c r="B93" s="115" t="s">
        <v>1750</v>
      </c>
      <c r="C93" s="43" t="s">
        <v>150</v>
      </c>
      <c r="D93" s="98">
        <f t="shared" si="2"/>
        <v>134.4</v>
      </c>
      <c r="E93" s="229">
        <v>112</v>
      </c>
    </row>
    <row r="94" spans="1:5" ht="40.5">
      <c r="A94" s="43" t="s">
        <v>1751</v>
      </c>
      <c r="B94" s="115" t="s">
        <v>1752</v>
      </c>
      <c r="C94" s="43" t="s">
        <v>150</v>
      </c>
      <c r="D94" s="98">
        <f t="shared" si="2"/>
        <v>158.4</v>
      </c>
      <c r="E94" s="229">
        <v>132</v>
      </c>
    </row>
    <row r="95" spans="1:5" ht="40.5">
      <c r="A95" s="43" t="s">
        <v>1753</v>
      </c>
      <c r="B95" s="115" t="s">
        <v>1754</v>
      </c>
      <c r="C95" s="43" t="s">
        <v>150</v>
      </c>
      <c r="D95" s="98">
        <f t="shared" si="2"/>
        <v>158.4</v>
      </c>
      <c r="E95" s="229">
        <v>132</v>
      </c>
    </row>
    <row r="96" spans="1:5" ht="40.5">
      <c r="A96" s="43" t="s">
        <v>1678</v>
      </c>
      <c r="B96" s="115" t="s">
        <v>1679</v>
      </c>
      <c r="C96" s="43" t="s">
        <v>150</v>
      </c>
      <c r="D96" s="98">
        <f t="shared" si="2"/>
        <v>310.8</v>
      </c>
      <c r="E96" s="229">
        <v>259</v>
      </c>
    </row>
    <row r="97" spans="1:5" ht="40.5">
      <c r="A97" s="43" t="s">
        <v>1755</v>
      </c>
      <c r="B97" s="115" t="s">
        <v>1683</v>
      </c>
      <c r="C97" s="43" t="s">
        <v>150</v>
      </c>
      <c r="D97" s="98">
        <f t="shared" si="2"/>
        <v>286.8</v>
      </c>
      <c r="E97" s="229">
        <v>239</v>
      </c>
    </row>
    <row r="98" spans="1:5" ht="40.5">
      <c r="A98" s="43" t="s">
        <v>1686</v>
      </c>
      <c r="B98" s="115" t="s">
        <v>1687</v>
      </c>
      <c r="C98" s="43" t="s">
        <v>150</v>
      </c>
      <c r="D98" s="98">
        <f t="shared" si="2"/>
        <v>310.8</v>
      </c>
      <c r="E98" s="229">
        <v>259</v>
      </c>
    </row>
    <row r="99" spans="1:5" ht="27" customHeight="1">
      <c r="A99" s="411" t="s">
        <v>1756</v>
      </c>
      <c r="B99" s="425"/>
      <c r="C99" s="425"/>
      <c r="D99" s="425"/>
      <c r="E99" s="425"/>
    </row>
    <row r="100" spans="1:5" ht="21">
      <c r="A100" s="43" t="s">
        <v>1757</v>
      </c>
      <c r="B100" s="48" t="s">
        <v>1758</v>
      </c>
      <c r="C100" s="43" t="s">
        <v>150</v>
      </c>
      <c r="D100" s="98">
        <f>E100+0.2*E100</f>
        <v>68.4</v>
      </c>
      <c r="E100" s="229">
        <v>57</v>
      </c>
    </row>
    <row r="101" spans="1:5" ht="21">
      <c r="A101" s="43" t="s">
        <v>1759</v>
      </c>
      <c r="B101" s="48" t="s">
        <v>1760</v>
      </c>
      <c r="C101" s="43" t="s">
        <v>150</v>
      </c>
      <c r="D101" s="98">
        <f aca="true" t="shared" si="3" ref="D101:D108">E101+0.2*E101</f>
        <v>58.8</v>
      </c>
      <c r="E101" s="229">
        <v>49</v>
      </c>
    </row>
    <row r="102" spans="1:5" ht="42">
      <c r="A102" s="43" t="s">
        <v>1761</v>
      </c>
      <c r="B102" s="48" t="s">
        <v>1760</v>
      </c>
      <c r="C102" s="43" t="s">
        <v>150</v>
      </c>
      <c r="D102" s="98">
        <f t="shared" si="3"/>
        <v>58.8</v>
      </c>
      <c r="E102" s="229">
        <v>49</v>
      </c>
    </row>
    <row r="103" spans="1:5" ht="42">
      <c r="A103" s="43" t="s">
        <v>1762</v>
      </c>
      <c r="B103" s="48" t="s">
        <v>1763</v>
      </c>
      <c r="C103" s="43" t="s">
        <v>150</v>
      </c>
      <c r="D103" s="98">
        <f t="shared" si="3"/>
        <v>58.8</v>
      </c>
      <c r="E103" s="229">
        <v>49</v>
      </c>
    </row>
    <row r="104" spans="1:5" ht="25.5" customHeight="1">
      <c r="A104" s="428" t="s">
        <v>1764</v>
      </c>
      <c r="B104" s="428"/>
      <c r="C104" s="428"/>
      <c r="D104" s="428"/>
      <c r="E104" s="428"/>
    </row>
    <row r="105" spans="1:5" ht="21">
      <c r="A105" s="43" t="s">
        <v>1765</v>
      </c>
      <c r="B105" s="115" t="s">
        <v>1766</v>
      </c>
      <c r="C105" s="43" t="s">
        <v>150</v>
      </c>
      <c r="D105" s="98">
        <f t="shared" si="3"/>
        <v>105.6</v>
      </c>
      <c r="E105" s="229">
        <v>88</v>
      </c>
    </row>
    <row r="106" spans="1:5" ht="21">
      <c r="A106" s="43" t="s">
        <v>1767</v>
      </c>
      <c r="B106" s="115" t="s">
        <v>1766</v>
      </c>
      <c r="C106" s="43" t="s">
        <v>150</v>
      </c>
      <c r="D106" s="98">
        <f t="shared" si="3"/>
        <v>109.2</v>
      </c>
      <c r="E106" s="229">
        <v>91</v>
      </c>
    </row>
    <row r="107" spans="1:5" ht="21">
      <c r="A107" s="43" t="s">
        <v>1768</v>
      </c>
      <c r="B107" s="115" t="s">
        <v>1766</v>
      </c>
      <c r="C107" s="43" t="s">
        <v>150</v>
      </c>
      <c r="D107" s="98">
        <f t="shared" si="3"/>
        <v>114</v>
      </c>
      <c r="E107" s="229">
        <v>95</v>
      </c>
    </row>
    <row r="108" spans="1:5" ht="21">
      <c r="A108" s="43" t="s">
        <v>1769</v>
      </c>
      <c r="B108" s="115" t="s">
        <v>1766</v>
      </c>
      <c r="C108" s="43" t="s">
        <v>150</v>
      </c>
      <c r="D108" s="98">
        <f t="shared" si="3"/>
        <v>126</v>
      </c>
      <c r="E108" s="229">
        <v>105</v>
      </c>
    </row>
    <row r="109" spans="1:5" ht="25.5" customHeight="1">
      <c r="A109" s="428" t="s">
        <v>1770</v>
      </c>
      <c r="B109" s="428"/>
      <c r="C109" s="428"/>
      <c r="D109" s="428"/>
      <c r="E109" s="428"/>
    </row>
    <row r="110" spans="1:5" ht="21">
      <c r="A110" s="43" t="s">
        <v>1771</v>
      </c>
      <c r="B110" s="48" t="s">
        <v>1772</v>
      </c>
      <c r="C110" s="43" t="s">
        <v>150</v>
      </c>
      <c r="D110" s="98">
        <f>E110+0.2*E110</f>
        <v>114</v>
      </c>
      <c r="E110" s="229">
        <v>95</v>
      </c>
    </row>
    <row r="111" spans="1:5" ht="21">
      <c r="A111" s="43" t="s">
        <v>1773</v>
      </c>
      <c r="B111" s="48" t="s">
        <v>1774</v>
      </c>
      <c r="C111" s="43" t="s">
        <v>150</v>
      </c>
      <c r="D111" s="98">
        <f>E111+0.2*E111</f>
        <v>111.6</v>
      </c>
      <c r="E111" s="229">
        <v>93</v>
      </c>
    </row>
    <row r="112" spans="1:5" ht="26.25" customHeight="1">
      <c r="A112" s="411" t="s">
        <v>1775</v>
      </c>
      <c r="B112" s="433"/>
      <c r="C112" s="433"/>
      <c r="D112" s="433"/>
      <c r="E112" s="433"/>
    </row>
    <row r="113" spans="1:5" ht="40.5">
      <c r="A113" s="43" t="s">
        <v>1776</v>
      </c>
      <c r="B113" s="48" t="s">
        <v>1777</v>
      </c>
      <c r="C113" s="43" t="s">
        <v>150</v>
      </c>
      <c r="D113" s="98">
        <f>E113+0.2*E113</f>
        <v>112.8</v>
      </c>
      <c r="E113" s="229">
        <v>94</v>
      </c>
    </row>
    <row r="114" spans="1:5" ht="21">
      <c r="A114" s="114" t="s">
        <v>1778</v>
      </c>
      <c r="B114" s="115" t="s">
        <v>1779</v>
      </c>
      <c r="C114" s="43" t="s">
        <v>150</v>
      </c>
      <c r="D114" s="98">
        <f>E114+0.2*E114</f>
        <v>141.6</v>
      </c>
      <c r="E114" s="229">
        <v>118</v>
      </c>
    </row>
    <row r="115" spans="1:5" ht="21">
      <c r="A115" s="114" t="s">
        <v>1780</v>
      </c>
      <c r="B115" s="115" t="s">
        <v>1781</v>
      </c>
      <c r="C115" s="43" t="s">
        <v>150</v>
      </c>
      <c r="D115" s="98">
        <f>E115+0.2*E115</f>
        <v>258</v>
      </c>
      <c r="E115" s="229">
        <v>215</v>
      </c>
    </row>
    <row r="116" spans="1:5" ht="25.5" customHeight="1">
      <c r="A116" s="424" t="s">
        <v>1782</v>
      </c>
      <c r="B116" s="425"/>
      <c r="C116" s="425"/>
      <c r="D116" s="425"/>
      <c r="E116" s="425"/>
    </row>
    <row r="117" spans="1:5" ht="21">
      <c r="A117" s="114" t="s">
        <v>1783</v>
      </c>
      <c r="B117" s="44" t="s">
        <v>1784</v>
      </c>
      <c r="C117" s="43" t="s">
        <v>150</v>
      </c>
      <c r="D117" s="98">
        <f>E117+0.2*E117</f>
        <v>181.2</v>
      </c>
      <c r="E117" s="99">
        <v>151</v>
      </c>
    </row>
    <row r="118" spans="1:5" ht="21">
      <c r="A118" s="114" t="s">
        <v>1785</v>
      </c>
      <c r="B118" s="44" t="s">
        <v>1786</v>
      </c>
      <c r="C118" s="43" t="s">
        <v>150</v>
      </c>
      <c r="D118" s="98">
        <f>E118+0.2*E118</f>
        <v>190.8</v>
      </c>
      <c r="E118" s="99">
        <v>159</v>
      </c>
    </row>
    <row r="119" spans="1:5" ht="21">
      <c r="A119" s="114" t="s">
        <v>1787</v>
      </c>
      <c r="B119" s="44" t="s">
        <v>1788</v>
      </c>
      <c r="C119" s="43" t="s">
        <v>150</v>
      </c>
      <c r="D119" s="98">
        <f>E119+0.2*E119</f>
        <v>190.8</v>
      </c>
      <c r="E119" s="99">
        <v>159</v>
      </c>
    </row>
    <row r="120" spans="1:5" ht="26.25" customHeight="1">
      <c r="A120" s="424" t="s">
        <v>1789</v>
      </c>
      <c r="B120" s="425"/>
      <c r="C120" s="425"/>
      <c r="D120" s="425"/>
      <c r="E120" s="425"/>
    </row>
    <row r="121" spans="1:5" ht="21">
      <c r="A121" s="114" t="s">
        <v>1790</v>
      </c>
      <c r="B121" s="44" t="s">
        <v>1791</v>
      </c>
      <c r="C121" s="43" t="s">
        <v>150</v>
      </c>
      <c r="D121" s="98">
        <f>E121+0.2*E121</f>
        <v>99.36</v>
      </c>
      <c r="E121" s="99">
        <v>82.8</v>
      </c>
    </row>
    <row r="122" spans="1:5" ht="30" customHeight="1">
      <c r="A122" s="426" t="s">
        <v>1792</v>
      </c>
      <c r="B122" s="426"/>
      <c r="C122" s="426"/>
      <c r="D122" s="426"/>
      <c r="E122" s="426"/>
    </row>
    <row r="123" spans="1:5" ht="21">
      <c r="A123" s="114" t="s">
        <v>1793</v>
      </c>
      <c r="B123" s="115" t="s">
        <v>1794</v>
      </c>
      <c r="C123" s="43" t="s">
        <v>150</v>
      </c>
      <c r="D123" s="98">
        <f>E123+0.2*E123</f>
        <v>267.6</v>
      </c>
      <c r="E123" s="99">
        <v>223</v>
      </c>
    </row>
    <row r="124" spans="1:5" ht="21">
      <c r="A124" s="114" t="s">
        <v>1795</v>
      </c>
      <c r="B124" s="48" t="s">
        <v>1796</v>
      </c>
      <c r="C124" s="43" t="s">
        <v>150</v>
      </c>
      <c r="D124" s="98">
        <f aca="true" t="shared" si="4" ref="D124:D131">E124+0.2*E124</f>
        <v>262.8</v>
      </c>
      <c r="E124" s="99">
        <v>219</v>
      </c>
    </row>
    <row r="125" spans="1:5" ht="21">
      <c r="A125" s="114" t="s">
        <v>1797</v>
      </c>
      <c r="B125" s="48" t="s">
        <v>1798</v>
      </c>
      <c r="C125" s="43" t="s">
        <v>150</v>
      </c>
      <c r="D125" s="98">
        <f t="shared" si="4"/>
        <v>262.8</v>
      </c>
      <c r="E125" s="99">
        <v>219</v>
      </c>
    </row>
    <row r="126" spans="1:5" ht="21">
      <c r="A126" s="114" t="s">
        <v>1799</v>
      </c>
      <c r="B126" s="48" t="s">
        <v>1800</v>
      </c>
      <c r="C126" s="43" t="s">
        <v>150</v>
      </c>
      <c r="D126" s="98">
        <f t="shared" si="4"/>
        <v>262.8</v>
      </c>
      <c r="E126" s="99">
        <v>219</v>
      </c>
    </row>
    <row r="127" spans="1:5" ht="40.5">
      <c r="A127" s="114" t="s">
        <v>1801</v>
      </c>
      <c r="B127" s="115" t="s">
        <v>1802</v>
      </c>
      <c r="C127" s="43" t="s">
        <v>150</v>
      </c>
      <c r="D127" s="98">
        <f t="shared" si="4"/>
        <v>112.8</v>
      </c>
      <c r="E127" s="229">
        <v>94</v>
      </c>
    </row>
    <row r="128" spans="1:5" ht="40.5">
      <c r="A128" s="43" t="s">
        <v>1803</v>
      </c>
      <c r="B128" s="115" t="s">
        <v>1804</v>
      </c>
      <c r="C128" s="43" t="s">
        <v>150</v>
      </c>
      <c r="D128" s="98">
        <f t="shared" si="4"/>
        <v>237.6</v>
      </c>
      <c r="E128" s="229">
        <v>198</v>
      </c>
    </row>
    <row r="129" spans="1:5" ht="40.5">
      <c r="A129" s="43" t="s">
        <v>1805</v>
      </c>
      <c r="B129" s="115" t="s">
        <v>1806</v>
      </c>
      <c r="C129" s="43" t="s">
        <v>150</v>
      </c>
      <c r="D129" s="98">
        <f t="shared" si="4"/>
        <v>260.4</v>
      </c>
      <c r="E129" s="229">
        <v>217</v>
      </c>
    </row>
    <row r="130" spans="1:5" ht="40.5">
      <c r="A130" s="43" t="s">
        <v>1807</v>
      </c>
      <c r="B130" s="115" t="s">
        <v>1808</v>
      </c>
      <c r="C130" s="43" t="s">
        <v>150</v>
      </c>
      <c r="D130" s="98">
        <f t="shared" si="4"/>
        <v>260.4</v>
      </c>
      <c r="E130" s="229">
        <v>217</v>
      </c>
    </row>
    <row r="131" spans="1:5" ht="21">
      <c r="A131" s="43" t="s">
        <v>1809</v>
      </c>
      <c r="B131" s="115" t="s">
        <v>1810</v>
      </c>
      <c r="C131" s="43" t="s">
        <v>150</v>
      </c>
      <c r="D131" s="98">
        <f t="shared" si="4"/>
        <v>260.4</v>
      </c>
      <c r="E131" s="229">
        <v>217</v>
      </c>
    </row>
    <row r="132" spans="1:5" ht="25.5">
      <c r="A132" s="426" t="s">
        <v>1811</v>
      </c>
      <c r="B132" s="426"/>
      <c r="C132" s="426"/>
      <c r="D132" s="426"/>
      <c r="E132" s="426"/>
    </row>
    <row r="133" spans="1:5" ht="21">
      <c r="A133" s="43" t="s">
        <v>1812</v>
      </c>
      <c r="B133" s="427" t="s">
        <v>1813</v>
      </c>
      <c r="C133" s="43" t="s">
        <v>150</v>
      </c>
      <c r="D133" s="98">
        <f>E133+0.2*E133</f>
        <v>189.6</v>
      </c>
      <c r="E133" s="229">
        <v>158</v>
      </c>
    </row>
    <row r="134" spans="1:5" ht="21">
      <c r="A134" s="43" t="s">
        <v>1814</v>
      </c>
      <c r="B134" s="427"/>
      <c r="C134" s="43" t="s">
        <v>150</v>
      </c>
      <c r="D134" s="98">
        <f aca="true" t="shared" si="5" ref="D134:D141">E134+0.2*E134</f>
        <v>210</v>
      </c>
      <c r="E134" s="229">
        <v>175</v>
      </c>
    </row>
    <row r="135" spans="1:5" ht="21">
      <c r="A135" s="43" t="s">
        <v>1815</v>
      </c>
      <c r="B135" s="427"/>
      <c r="C135" s="43" t="s">
        <v>150</v>
      </c>
      <c r="D135" s="98">
        <f t="shared" si="5"/>
        <v>237.6</v>
      </c>
      <c r="E135" s="229">
        <v>198</v>
      </c>
    </row>
    <row r="136" spans="1:5" ht="21">
      <c r="A136" s="43" t="s">
        <v>1649</v>
      </c>
      <c r="B136" s="427"/>
      <c r="C136" s="43" t="s">
        <v>150</v>
      </c>
      <c r="D136" s="98">
        <f t="shared" si="5"/>
        <v>274.8</v>
      </c>
      <c r="E136" s="229">
        <v>229</v>
      </c>
    </row>
    <row r="137" spans="1:5" ht="21">
      <c r="A137" s="43" t="s">
        <v>1816</v>
      </c>
      <c r="B137" s="115" t="s">
        <v>1817</v>
      </c>
      <c r="C137" s="43" t="s">
        <v>150</v>
      </c>
      <c r="D137" s="98">
        <f t="shared" si="5"/>
        <v>44.4</v>
      </c>
      <c r="E137" s="229">
        <v>37</v>
      </c>
    </row>
    <row r="138" spans="1:5" ht="21">
      <c r="A138" s="114" t="s">
        <v>66</v>
      </c>
      <c r="B138" s="115" t="s">
        <v>1818</v>
      </c>
      <c r="C138" s="236" t="s">
        <v>73</v>
      </c>
      <c r="D138" s="98">
        <f t="shared" si="5"/>
        <v>1698</v>
      </c>
      <c r="E138" s="99">
        <v>1415</v>
      </c>
    </row>
    <row r="139" spans="1:5" ht="21">
      <c r="A139" s="114" t="s">
        <v>65</v>
      </c>
      <c r="B139" s="115" t="s">
        <v>1819</v>
      </c>
      <c r="C139" s="236" t="s">
        <v>73</v>
      </c>
      <c r="D139" s="98">
        <f t="shared" si="5"/>
        <v>1230</v>
      </c>
      <c r="E139" s="99">
        <v>1025</v>
      </c>
    </row>
    <row r="140" spans="1:5" ht="21">
      <c r="A140" s="114" t="s">
        <v>1820</v>
      </c>
      <c r="B140" s="115" t="s">
        <v>1821</v>
      </c>
      <c r="C140" s="236" t="s">
        <v>73</v>
      </c>
      <c r="D140" s="98">
        <f t="shared" si="5"/>
        <v>23.4</v>
      </c>
      <c r="E140" s="99">
        <v>19.5</v>
      </c>
    </row>
    <row r="141" spans="1:5" ht="40.5">
      <c r="A141" s="114" t="s">
        <v>1822</v>
      </c>
      <c r="B141" s="115" t="s">
        <v>1823</v>
      </c>
      <c r="C141" s="236" t="s">
        <v>73</v>
      </c>
      <c r="D141" s="98">
        <f t="shared" si="5"/>
        <v>20.04</v>
      </c>
      <c r="E141" s="99">
        <v>16.7</v>
      </c>
    </row>
  </sheetData>
  <sheetProtection/>
  <mergeCells count="15">
    <mergeCell ref="A1:E1"/>
    <mergeCell ref="A3:E3"/>
    <mergeCell ref="A43:E44"/>
    <mergeCell ref="A50:E50"/>
    <mergeCell ref="A116:E116"/>
    <mergeCell ref="A120:E120"/>
    <mergeCell ref="A122:E122"/>
    <mergeCell ref="A132:E132"/>
    <mergeCell ref="B133:B136"/>
    <mergeCell ref="A65:E65"/>
    <mergeCell ref="A88:E89"/>
    <mergeCell ref="A99:E99"/>
    <mergeCell ref="A104:E104"/>
    <mergeCell ref="A109:E109"/>
    <mergeCell ref="A112:E112"/>
  </mergeCells>
  <printOptions/>
  <pageMargins left="0.3937007874015748" right="0.1968503937007874" top="0.3937007874015748" bottom="0.3937007874015748" header="0.31496062992125984" footer="0.31496062992125984"/>
  <pageSetup fitToHeight="4" fitToWidth="1" horizontalDpi="600" verticalDpi="600" orientation="portrait" paperSize="9" scale="44" r:id="rId1"/>
  <colBreaks count="1" manualBreakCount="1">
    <brk id="5" max="65535" man="1"/>
  </colBreaks>
</worksheet>
</file>

<file path=xl/worksheets/sheet18.xml><?xml version="1.0" encoding="utf-8"?>
<worksheet xmlns="http://schemas.openxmlformats.org/spreadsheetml/2006/main" xmlns:r="http://schemas.openxmlformats.org/officeDocument/2006/relationships">
  <dimension ref="A1:HX158"/>
  <sheetViews>
    <sheetView zoomScale="75" zoomScaleNormal="75"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D155" sqref="D155"/>
    </sheetView>
  </sheetViews>
  <sheetFormatPr defaultColWidth="9.00390625" defaultRowHeight="12.75"/>
  <cols>
    <col min="1" max="1" width="32.75390625" style="8" customWidth="1"/>
    <col min="2" max="2" width="117.625" style="8" customWidth="1"/>
    <col min="3" max="3" width="28.00390625" style="8" customWidth="1"/>
    <col min="4" max="4" width="18.75390625" style="8" customWidth="1"/>
    <col min="5" max="5" width="16.625" style="8" customWidth="1"/>
    <col min="6" max="16384" width="9.125" style="8" customWidth="1"/>
  </cols>
  <sheetData>
    <row r="1" spans="1:5" ht="38.25" customHeight="1">
      <c r="A1" s="443" t="s">
        <v>2060</v>
      </c>
      <c r="B1" s="443"/>
      <c r="C1" s="443"/>
      <c r="D1" s="443"/>
      <c r="E1" s="443"/>
    </row>
    <row r="2" spans="1:5" ht="22.5">
      <c r="A2" s="109" t="s">
        <v>145</v>
      </c>
      <c r="B2" s="108" t="s">
        <v>146</v>
      </c>
      <c r="C2" s="108" t="s">
        <v>147</v>
      </c>
      <c r="D2" s="108" t="s">
        <v>148</v>
      </c>
      <c r="E2" s="108" t="s">
        <v>398</v>
      </c>
    </row>
    <row r="3" spans="1:5" ht="27">
      <c r="A3" s="417" t="s">
        <v>1825</v>
      </c>
      <c r="B3" s="417"/>
      <c r="C3" s="417"/>
      <c r="D3" s="417"/>
      <c r="E3" s="417"/>
    </row>
    <row r="4" spans="1:5" ht="23.25">
      <c r="A4" s="441" t="s">
        <v>1826</v>
      </c>
      <c r="B4" s="442"/>
      <c r="C4" s="442"/>
      <c r="D4" s="442"/>
      <c r="E4" s="442"/>
    </row>
    <row r="5" spans="1:5" ht="21">
      <c r="A5" s="237" t="s">
        <v>1827</v>
      </c>
      <c r="B5" s="238" t="s">
        <v>1828</v>
      </c>
      <c r="C5" s="43" t="s">
        <v>150</v>
      </c>
      <c r="D5" s="54">
        <f aca="true" t="shared" si="0" ref="D5:D10">E5+0.15*E5</f>
        <v>170.2</v>
      </c>
      <c r="E5" s="47">
        <v>148</v>
      </c>
    </row>
    <row r="6" spans="1:5" ht="21">
      <c r="A6" s="237" t="s">
        <v>1829</v>
      </c>
      <c r="B6" s="238" t="s">
        <v>1830</v>
      </c>
      <c r="C6" s="43" t="s">
        <v>150</v>
      </c>
      <c r="D6" s="54">
        <f t="shared" si="0"/>
        <v>194.35</v>
      </c>
      <c r="E6" s="47">
        <v>169</v>
      </c>
    </row>
    <row r="7" spans="1:5" ht="21">
      <c r="A7" s="237" t="s">
        <v>1831</v>
      </c>
      <c r="B7" s="238" t="s">
        <v>1832</v>
      </c>
      <c r="C7" s="43" t="s">
        <v>150</v>
      </c>
      <c r="D7" s="54">
        <f t="shared" si="0"/>
        <v>181.7</v>
      </c>
      <c r="E7" s="47">
        <v>158</v>
      </c>
    </row>
    <row r="8" spans="1:5" ht="21">
      <c r="A8" s="237" t="s">
        <v>1833</v>
      </c>
      <c r="B8" s="238" t="s">
        <v>1834</v>
      </c>
      <c r="C8" s="43" t="s">
        <v>150</v>
      </c>
      <c r="D8" s="54">
        <f t="shared" si="0"/>
        <v>217.35</v>
      </c>
      <c r="E8" s="47">
        <v>189</v>
      </c>
    </row>
    <row r="9" spans="1:5" ht="21">
      <c r="A9" s="237" t="s">
        <v>1835</v>
      </c>
      <c r="B9" s="238" t="s">
        <v>1836</v>
      </c>
      <c r="C9" s="43" t="s">
        <v>150</v>
      </c>
      <c r="D9" s="54">
        <f t="shared" si="0"/>
        <v>227.7</v>
      </c>
      <c r="E9" s="47">
        <v>198</v>
      </c>
    </row>
    <row r="10" spans="1:5" ht="42">
      <c r="A10" s="249" t="s">
        <v>1837</v>
      </c>
      <c r="B10" s="238" t="s">
        <v>1838</v>
      </c>
      <c r="C10" s="43" t="s">
        <v>150</v>
      </c>
      <c r="D10" s="54">
        <f t="shared" si="0"/>
        <v>223.1</v>
      </c>
      <c r="E10" s="47">
        <v>194</v>
      </c>
    </row>
    <row r="11" spans="1:5" ht="30.75" customHeight="1">
      <c r="A11" s="441" t="s">
        <v>1839</v>
      </c>
      <c r="B11" s="442"/>
      <c r="C11" s="442"/>
      <c r="D11" s="442"/>
      <c r="E11" s="442"/>
    </row>
    <row r="12" spans="1:5" ht="21">
      <c r="A12" s="239" t="s">
        <v>1840</v>
      </c>
      <c r="B12" s="238" t="s">
        <v>1841</v>
      </c>
      <c r="C12" s="43" t="s">
        <v>150</v>
      </c>
      <c r="D12" s="54">
        <f>E12+0.15*E12</f>
        <v>180.55</v>
      </c>
      <c r="E12" s="47">
        <v>157</v>
      </c>
    </row>
    <row r="13" spans="1:5" ht="21">
      <c r="A13" s="239" t="s">
        <v>1842</v>
      </c>
      <c r="B13" s="238" t="s">
        <v>1843</v>
      </c>
      <c r="C13" s="43" t="s">
        <v>150</v>
      </c>
      <c r="D13" s="54">
        <f>E13+0.15*E13</f>
        <v>189.98</v>
      </c>
      <c r="E13" s="47">
        <v>165.2</v>
      </c>
    </row>
    <row r="14" spans="1:5" ht="21">
      <c r="A14" s="239" t="s">
        <v>1844</v>
      </c>
      <c r="B14" s="238" t="s">
        <v>1845</v>
      </c>
      <c r="C14" s="43" t="s">
        <v>150</v>
      </c>
      <c r="D14" s="54">
        <f>E14+0.15*E14</f>
        <v>247.59500000000003</v>
      </c>
      <c r="E14" s="47">
        <v>215.3</v>
      </c>
    </row>
    <row r="15" spans="1:5" ht="21">
      <c r="A15" s="239" t="s">
        <v>1846</v>
      </c>
      <c r="B15" s="238" t="s">
        <v>1847</v>
      </c>
      <c r="C15" s="43" t="s">
        <v>150</v>
      </c>
      <c r="D15" s="54">
        <f>E15+0.15*E15</f>
        <v>338.1</v>
      </c>
      <c r="E15" s="47">
        <v>294</v>
      </c>
    </row>
    <row r="16" spans="1:5" ht="29.25" customHeight="1">
      <c r="A16" s="441" t="s">
        <v>1848</v>
      </c>
      <c r="B16" s="442"/>
      <c r="C16" s="442"/>
      <c r="D16" s="442"/>
      <c r="E16" s="442"/>
    </row>
    <row r="17" spans="1:5" ht="21">
      <c r="A17" s="239" t="s">
        <v>1849</v>
      </c>
      <c r="B17" s="238" t="s">
        <v>1850</v>
      </c>
      <c r="C17" s="43" t="s">
        <v>150</v>
      </c>
      <c r="D17" s="241">
        <f aca="true" t="shared" si="1" ref="D17:D25">E17+0.15*E17</f>
        <v>182.85</v>
      </c>
      <c r="E17" s="243">
        <v>159</v>
      </c>
    </row>
    <row r="18" spans="1:5" ht="21">
      <c r="A18" s="239" t="s">
        <v>1851</v>
      </c>
      <c r="B18" s="238" t="s">
        <v>1828</v>
      </c>
      <c r="C18" s="43" t="s">
        <v>150</v>
      </c>
      <c r="D18" s="242">
        <f t="shared" si="1"/>
        <v>203.55</v>
      </c>
      <c r="E18" s="243">
        <v>177</v>
      </c>
    </row>
    <row r="19" spans="1:5" ht="21">
      <c r="A19" s="239" t="s">
        <v>1852</v>
      </c>
      <c r="B19" s="238" t="s">
        <v>1832</v>
      </c>
      <c r="C19" s="43" t="s">
        <v>150</v>
      </c>
      <c r="D19" s="242">
        <f t="shared" si="1"/>
        <v>244.145</v>
      </c>
      <c r="E19" s="243">
        <v>212.3</v>
      </c>
    </row>
    <row r="20" spans="1:5" ht="21">
      <c r="A20" s="239" t="s">
        <v>1853</v>
      </c>
      <c r="B20" s="238" t="s">
        <v>1836</v>
      </c>
      <c r="C20" s="43" t="s">
        <v>150</v>
      </c>
      <c r="D20" s="242">
        <f t="shared" si="1"/>
        <v>302.45</v>
      </c>
      <c r="E20" s="243">
        <v>263</v>
      </c>
    </row>
    <row r="21" spans="1:5" ht="21">
      <c r="A21" s="239" t="s">
        <v>1854</v>
      </c>
      <c r="B21" s="240" t="s">
        <v>1855</v>
      </c>
      <c r="C21" s="43" t="s">
        <v>150</v>
      </c>
      <c r="D21" s="242">
        <f t="shared" si="1"/>
        <v>223.56</v>
      </c>
      <c r="E21" s="243">
        <v>194.4</v>
      </c>
    </row>
    <row r="22" spans="1:5" ht="21">
      <c r="A22" s="239" t="s">
        <v>1856</v>
      </c>
      <c r="B22" s="240" t="s">
        <v>1857</v>
      </c>
      <c r="C22" s="43" t="s">
        <v>150</v>
      </c>
      <c r="D22" s="242">
        <f t="shared" si="1"/>
        <v>268.41</v>
      </c>
      <c r="E22" s="243">
        <v>233.4</v>
      </c>
    </row>
    <row r="23" spans="1:5" ht="21">
      <c r="A23" s="239" t="s">
        <v>1858</v>
      </c>
      <c r="B23" s="238" t="s">
        <v>1859</v>
      </c>
      <c r="C23" s="43" t="s">
        <v>150</v>
      </c>
      <c r="D23" s="242">
        <f t="shared" si="1"/>
        <v>249.55</v>
      </c>
      <c r="E23" s="243">
        <v>217</v>
      </c>
    </row>
    <row r="24" spans="1:5" ht="21">
      <c r="A24" s="239" t="s">
        <v>1860</v>
      </c>
      <c r="B24" s="238" t="s">
        <v>1861</v>
      </c>
      <c r="C24" s="43" t="s">
        <v>150</v>
      </c>
      <c r="D24" s="242">
        <f t="shared" si="1"/>
        <v>262.2</v>
      </c>
      <c r="E24" s="243">
        <v>228</v>
      </c>
    </row>
    <row r="25" spans="1:5" ht="21">
      <c r="A25" s="239" t="s">
        <v>1862</v>
      </c>
      <c r="B25" s="238" t="s">
        <v>1863</v>
      </c>
      <c r="C25" s="43" t="s">
        <v>150</v>
      </c>
      <c r="D25" s="242">
        <f t="shared" si="1"/>
        <v>310.155</v>
      </c>
      <c r="E25" s="243">
        <v>269.7</v>
      </c>
    </row>
    <row r="26" spans="1:5" ht="27" customHeight="1">
      <c r="A26" s="441" t="s">
        <v>1864</v>
      </c>
      <c r="B26" s="442"/>
      <c r="C26" s="442"/>
      <c r="D26" s="442"/>
      <c r="E26" s="442"/>
    </row>
    <row r="27" spans="1:5" ht="21">
      <c r="A27" s="239" t="s">
        <v>1865</v>
      </c>
      <c r="B27" s="238" t="s">
        <v>1866</v>
      </c>
      <c r="C27" s="43" t="s">
        <v>150</v>
      </c>
      <c r="D27" s="242">
        <f>E27+0.15*E27</f>
        <v>269.215</v>
      </c>
      <c r="E27" s="243">
        <v>234.1</v>
      </c>
    </row>
    <row r="28" spans="1:5" ht="21">
      <c r="A28" s="239" t="s">
        <v>1867</v>
      </c>
      <c r="B28" s="238" t="s">
        <v>1868</v>
      </c>
      <c r="C28" s="43" t="s">
        <v>150</v>
      </c>
      <c r="D28" s="242">
        <f>E28+0.15*E28</f>
        <v>284.05</v>
      </c>
      <c r="E28" s="243">
        <v>247</v>
      </c>
    </row>
    <row r="29" spans="1:5" ht="21">
      <c r="A29" s="239" t="s">
        <v>1869</v>
      </c>
      <c r="B29" s="238" t="s">
        <v>1870</v>
      </c>
      <c r="C29" s="43" t="s">
        <v>150</v>
      </c>
      <c r="D29" s="242">
        <f>E29+0.15*E29</f>
        <v>347.53</v>
      </c>
      <c r="E29" s="243">
        <v>302.2</v>
      </c>
    </row>
    <row r="30" spans="1:5" ht="26.25" customHeight="1">
      <c r="A30" s="441" t="s">
        <v>1871</v>
      </c>
      <c r="B30" s="442"/>
      <c r="C30" s="442"/>
      <c r="D30" s="442"/>
      <c r="E30" s="442"/>
    </row>
    <row r="31" spans="1:5" ht="21">
      <c r="A31" s="239" t="s">
        <v>107</v>
      </c>
      <c r="B31" s="238" t="s">
        <v>1872</v>
      </c>
      <c r="C31" s="43" t="s">
        <v>150</v>
      </c>
      <c r="D31" s="242">
        <f>E31+0.15*E31</f>
        <v>396.29</v>
      </c>
      <c r="E31" s="243">
        <v>344.6</v>
      </c>
    </row>
    <row r="32" spans="1:5" ht="21">
      <c r="A32" s="239" t="s">
        <v>1873</v>
      </c>
      <c r="B32" s="238" t="s">
        <v>1874</v>
      </c>
      <c r="C32" s="43" t="s">
        <v>150</v>
      </c>
      <c r="D32" s="242">
        <f>E32+0.15*E32</f>
        <v>405.145</v>
      </c>
      <c r="E32" s="243">
        <v>352.3</v>
      </c>
    </row>
    <row r="33" spans="1:5" ht="21">
      <c r="A33" s="239" t="s">
        <v>1875</v>
      </c>
      <c r="B33" s="238" t="s">
        <v>1876</v>
      </c>
      <c r="C33" s="43" t="s">
        <v>150</v>
      </c>
      <c r="D33" s="242">
        <f>E33+0.15*E33</f>
        <v>468.05</v>
      </c>
      <c r="E33" s="243">
        <v>407</v>
      </c>
    </row>
    <row r="34" spans="1:5" ht="30.75" customHeight="1">
      <c r="A34" s="441" t="s">
        <v>1877</v>
      </c>
      <c r="B34" s="442"/>
      <c r="C34" s="442"/>
      <c r="D34" s="442"/>
      <c r="E34" s="442"/>
    </row>
    <row r="35" spans="1:5" ht="21">
      <c r="A35" s="237" t="s">
        <v>29</v>
      </c>
      <c r="B35" s="238" t="s">
        <v>1878</v>
      </c>
      <c r="C35" s="43" t="s">
        <v>150</v>
      </c>
      <c r="D35" s="242">
        <f>E35+0.15*E35</f>
        <v>453.21500000000003</v>
      </c>
      <c r="E35" s="243">
        <v>394.1</v>
      </c>
    </row>
    <row r="36" spans="1:5" ht="21">
      <c r="A36" s="237" t="s">
        <v>30</v>
      </c>
      <c r="B36" s="238" t="s">
        <v>1879</v>
      </c>
      <c r="C36" s="43" t="s">
        <v>150</v>
      </c>
      <c r="D36" s="242">
        <f>E36+0.15*E36</f>
        <v>441.83</v>
      </c>
      <c r="E36" s="243">
        <v>384.2</v>
      </c>
    </row>
    <row r="37" spans="1:5" ht="21">
      <c r="A37" s="237" t="s">
        <v>31</v>
      </c>
      <c r="B37" s="238" t="s">
        <v>1880</v>
      </c>
      <c r="C37" s="43" t="s">
        <v>150</v>
      </c>
      <c r="D37" s="242">
        <f>E37+0.15*E37</f>
        <v>537.05</v>
      </c>
      <c r="E37" s="243">
        <v>467</v>
      </c>
    </row>
    <row r="38" spans="1:5" ht="30" customHeight="1">
      <c r="A38" s="441" t="s">
        <v>1881</v>
      </c>
      <c r="B38" s="442"/>
      <c r="C38" s="442"/>
      <c r="D38" s="442"/>
      <c r="E38" s="442"/>
    </row>
    <row r="39" spans="1:5" ht="21">
      <c r="A39" s="237" t="s">
        <v>1882</v>
      </c>
      <c r="B39" s="238" t="s">
        <v>1866</v>
      </c>
      <c r="C39" s="43" t="s">
        <v>150</v>
      </c>
      <c r="D39" s="242">
        <f>E39+0.15*E39</f>
        <v>386.4</v>
      </c>
      <c r="E39" s="243">
        <v>336</v>
      </c>
    </row>
    <row r="40" spans="1:5" ht="21">
      <c r="A40" s="237" t="s">
        <v>1883</v>
      </c>
      <c r="B40" s="238" t="s">
        <v>1868</v>
      </c>
      <c r="C40" s="43" t="s">
        <v>150</v>
      </c>
      <c r="D40" s="242">
        <f>E40+0.15*E40</f>
        <v>392.15</v>
      </c>
      <c r="E40" s="243">
        <v>341</v>
      </c>
    </row>
    <row r="41" spans="1:5" ht="21">
      <c r="A41" s="237" t="s">
        <v>1884</v>
      </c>
      <c r="B41" s="238" t="s">
        <v>1870</v>
      </c>
      <c r="C41" s="43" t="s">
        <v>150</v>
      </c>
      <c r="D41" s="54">
        <f>E41+0.15*E41</f>
        <v>409.4</v>
      </c>
      <c r="E41" s="47">
        <v>356</v>
      </c>
    </row>
    <row r="42" spans="1:5" ht="23.25">
      <c r="A42" s="441" t="s">
        <v>1885</v>
      </c>
      <c r="B42" s="442"/>
      <c r="C42" s="442"/>
      <c r="D42" s="442"/>
      <c r="E42" s="442"/>
    </row>
    <row r="43" spans="1:5" ht="21">
      <c r="A43" s="239" t="s">
        <v>1886</v>
      </c>
      <c r="B43" s="238" t="s">
        <v>1878</v>
      </c>
      <c r="C43" s="43" t="s">
        <v>150</v>
      </c>
      <c r="D43" s="244">
        <f>E43+0.15*E43</f>
        <v>518.65</v>
      </c>
      <c r="E43" s="245">
        <v>451</v>
      </c>
    </row>
    <row r="44" spans="1:5" ht="21">
      <c r="A44" s="239" t="s">
        <v>1887</v>
      </c>
      <c r="B44" s="238" t="s">
        <v>1879</v>
      </c>
      <c r="C44" s="43" t="s">
        <v>150</v>
      </c>
      <c r="D44" s="244">
        <f>E44+0.15*E44</f>
        <v>526.7</v>
      </c>
      <c r="E44" s="245">
        <v>458</v>
      </c>
    </row>
    <row r="45" spans="1:5" ht="21">
      <c r="A45" s="239" t="s">
        <v>1888</v>
      </c>
      <c r="B45" s="238" t="s">
        <v>1880</v>
      </c>
      <c r="C45" s="43" t="s">
        <v>150</v>
      </c>
      <c r="D45" s="244">
        <f>E45+0.15*E45</f>
        <v>693.91</v>
      </c>
      <c r="E45" s="245">
        <v>603.4</v>
      </c>
    </row>
    <row r="46" spans="1:5" ht="23.25">
      <c r="A46" s="441" t="s">
        <v>1864</v>
      </c>
      <c r="B46" s="442"/>
      <c r="C46" s="442"/>
      <c r="D46" s="442"/>
      <c r="E46" s="442"/>
    </row>
    <row r="47" spans="1:5" ht="21">
      <c r="A47" s="239" t="s">
        <v>1889</v>
      </c>
      <c r="B47" s="238" t="s">
        <v>1890</v>
      </c>
      <c r="C47" s="43" t="s">
        <v>150</v>
      </c>
      <c r="D47" s="244">
        <f>E47+0.15*E47</f>
        <v>616.86</v>
      </c>
      <c r="E47" s="245">
        <v>536.4</v>
      </c>
    </row>
    <row r="48" spans="1:5" ht="21">
      <c r="A48" s="239" t="s">
        <v>1891</v>
      </c>
      <c r="B48" s="238" t="s">
        <v>1892</v>
      </c>
      <c r="C48" s="43" t="s">
        <v>150</v>
      </c>
      <c r="D48" s="244">
        <f>E48+0.15*E48</f>
        <v>633.9949999999999</v>
      </c>
      <c r="E48" s="245">
        <v>551.3</v>
      </c>
    </row>
    <row r="49" spans="1:232" s="7" customFormat="1" ht="26.25" customHeight="1">
      <c r="A49" s="441" t="s">
        <v>2061</v>
      </c>
      <c r="B49" s="442"/>
      <c r="C49" s="442"/>
      <c r="D49" s="442"/>
      <c r="E49" s="442"/>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row>
    <row r="50" spans="1:232" ht="21">
      <c r="A50" s="121" t="s">
        <v>1893</v>
      </c>
      <c r="B50" s="212" t="s">
        <v>1894</v>
      </c>
      <c r="C50" s="77" t="s">
        <v>1895</v>
      </c>
      <c r="D50" s="120">
        <f aca="true" t="shared" si="2" ref="D50:D87">E50+0.2*E50</f>
        <v>15</v>
      </c>
      <c r="E50" s="99">
        <v>12.5</v>
      </c>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row>
    <row r="51" spans="1:232" s="7" customFormat="1" ht="21">
      <c r="A51" s="121" t="s">
        <v>1896</v>
      </c>
      <c r="B51" s="212" t="s">
        <v>1897</v>
      </c>
      <c r="C51" s="77" t="s">
        <v>1895</v>
      </c>
      <c r="D51" s="120">
        <f t="shared" si="2"/>
        <v>18.24</v>
      </c>
      <c r="E51" s="99">
        <v>15.2</v>
      </c>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row>
    <row r="52" spans="1:232" s="7" customFormat="1" ht="21">
      <c r="A52" s="121" t="s">
        <v>1898</v>
      </c>
      <c r="B52" s="212" t="s">
        <v>1899</v>
      </c>
      <c r="C52" s="77" t="s">
        <v>1895</v>
      </c>
      <c r="D52" s="120">
        <f t="shared" si="2"/>
        <v>19.68</v>
      </c>
      <c r="E52" s="99">
        <v>16.4</v>
      </c>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row>
    <row r="53" spans="1:232" s="7" customFormat="1" ht="21">
      <c r="A53" s="121" t="s">
        <v>1900</v>
      </c>
      <c r="B53" s="212" t="s">
        <v>1901</v>
      </c>
      <c r="C53" s="77" t="s">
        <v>1895</v>
      </c>
      <c r="D53" s="120">
        <f t="shared" si="2"/>
        <v>26.76</v>
      </c>
      <c r="E53" s="99">
        <v>22.3</v>
      </c>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row>
    <row r="54" spans="1:5" ht="21">
      <c r="A54" s="121" t="s">
        <v>1902</v>
      </c>
      <c r="B54" s="212" t="s">
        <v>1903</v>
      </c>
      <c r="C54" s="77" t="s">
        <v>1895</v>
      </c>
      <c r="D54" s="120">
        <f t="shared" si="2"/>
        <v>29.4</v>
      </c>
      <c r="E54" s="99">
        <v>24.5</v>
      </c>
    </row>
    <row r="55" spans="1:232" s="7" customFormat="1" ht="21">
      <c r="A55" s="121" t="s">
        <v>1904</v>
      </c>
      <c r="B55" s="212" t="s">
        <v>1905</v>
      </c>
      <c r="C55" s="77" t="s">
        <v>1895</v>
      </c>
      <c r="D55" s="120">
        <f t="shared" si="2"/>
        <v>14.04</v>
      </c>
      <c r="E55" s="99">
        <v>11.7</v>
      </c>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row>
    <row r="56" spans="1:232" ht="21">
      <c r="A56" s="121" t="s">
        <v>1906</v>
      </c>
      <c r="B56" s="212" t="s">
        <v>1907</v>
      </c>
      <c r="C56" s="77" t="s">
        <v>1895</v>
      </c>
      <c r="D56" s="120">
        <f t="shared" si="2"/>
        <v>55.08</v>
      </c>
      <c r="E56" s="99">
        <v>45.9</v>
      </c>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row>
    <row r="57" spans="1:232" s="7" customFormat="1" ht="21">
      <c r="A57" s="121" t="s">
        <v>1908</v>
      </c>
      <c r="B57" s="212" t="s">
        <v>1909</v>
      </c>
      <c r="C57" s="77" t="s">
        <v>1895</v>
      </c>
      <c r="D57" s="120">
        <f t="shared" si="2"/>
        <v>63.72</v>
      </c>
      <c r="E57" s="99">
        <v>53.1</v>
      </c>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row>
    <row r="58" spans="1:232" s="7" customFormat="1" ht="21">
      <c r="A58" s="121" t="s">
        <v>1910</v>
      </c>
      <c r="B58" s="212" t="s">
        <v>1911</v>
      </c>
      <c r="C58" s="77" t="s">
        <v>1895</v>
      </c>
      <c r="D58" s="120">
        <f t="shared" si="2"/>
        <v>41.16</v>
      </c>
      <c r="E58" s="99">
        <v>34.3</v>
      </c>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row>
    <row r="59" spans="1:232" ht="21">
      <c r="A59" s="121" t="s">
        <v>1912</v>
      </c>
      <c r="B59" s="212" t="s">
        <v>1911</v>
      </c>
      <c r="C59" s="77" t="s">
        <v>1895</v>
      </c>
      <c r="D59" s="120">
        <f t="shared" si="2"/>
        <v>43.559999999999995</v>
      </c>
      <c r="E59" s="99">
        <v>36.3</v>
      </c>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row>
    <row r="60" spans="1:232" s="7" customFormat="1" ht="21">
      <c r="A60" s="121" t="s">
        <v>1913</v>
      </c>
      <c r="B60" s="212" t="s">
        <v>1914</v>
      </c>
      <c r="C60" s="77" t="s">
        <v>1895</v>
      </c>
      <c r="D60" s="120">
        <f t="shared" si="2"/>
        <v>64.56</v>
      </c>
      <c r="E60" s="99">
        <v>53.8</v>
      </c>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row>
    <row r="61" spans="1:232" s="7" customFormat="1" ht="21">
      <c r="A61" s="121" t="s">
        <v>1915</v>
      </c>
      <c r="B61" s="212" t="s">
        <v>1916</v>
      </c>
      <c r="C61" s="77" t="s">
        <v>1895</v>
      </c>
      <c r="D61" s="120">
        <f t="shared" si="2"/>
        <v>53.4</v>
      </c>
      <c r="E61" s="99">
        <v>44.5</v>
      </c>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row>
    <row r="62" spans="1:232" s="7" customFormat="1" ht="21">
      <c r="A62" s="121" t="s">
        <v>1917</v>
      </c>
      <c r="B62" s="212" t="s">
        <v>1918</v>
      </c>
      <c r="C62" s="77" t="s">
        <v>1895</v>
      </c>
      <c r="D62" s="120">
        <f t="shared" si="2"/>
        <v>55.08</v>
      </c>
      <c r="E62" s="99">
        <v>45.9</v>
      </c>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row>
    <row r="63" spans="1:232" s="7" customFormat="1" ht="21">
      <c r="A63" s="121" t="s">
        <v>1919</v>
      </c>
      <c r="B63" s="212" t="s">
        <v>1920</v>
      </c>
      <c r="C63" s="77" t="s">
        <v>1895</v>
      </c>
      <c r="D63" s="120">
        <f t="shared" si="2"/>
        <v>64.92</v>
      </c>
      <c r="E63" s="99">
        <v>54.1</v>
      </c>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row>
    <row r="64" spans="1:232" s="7" customFormat="1" ht="21">
      <c r="A64" s="121" t="s">
        <v>1921</v>
      </c>
      <c r="B64" s="212" t="s">
        <v>1918</v>
      </c>
      <c r="C64" s="77" t="s">
        <v>1895</v>
      </c>
      <c r="D64" s="120">
        <f t="shared" si="2"/>
        <v>58.68</v>
      </c>
      <c r="E64" s="99">
        <v>48.9</v>
      </c>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row>
    <row r="65" spans="1:232" s="7" customFormat="1" ht="21">
      <c r="A65" s="121" t="s">
        <v>1922</v>
      </c>
      <c r="B65" s="212" t="s">
        <v>1911</v>
      </c>
      <c r="C65" s="77" t="s">
        <v>1895</v>
      </c>
      <c r="D65" s="120">
        <f t="shared" si="2"/>
        <v>40.440000000000005</v>
      </c>
      <c r="E65" s="99">
        <v>33.7</v>
      </c>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row>
    <row r="66" spans="1:232" s="7" customFormat="1" ht="21">
      <c r="A66" s="121" t="s">
        <v>1923</v>
      </c>
      <c r="B66" s="212" t="s">
        <v>1924</v>
      </c>
      <c r="C66" s="77" t="s">
        <v>1895</v>
      </c>
      <c r="D66" s="120">
        <f t="shared" si="2"/>
        <v>30.12</v>
      </c>
      <c r="E66" s="99">
        <v>25.1</v>
      </c>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row>
    <row r="67" spans="1:232" s="7" customFormat="1" ht="21">
      <c r="A67" s="121" t="s">
        <v>1925</v>
      </c>
      <c r="B67" s="212" t="s">
        <v>1926</v>
      </c>
      <c r="C67" s="77" t="s">
        <v>1895</v>
      </c>
      <c r="D67" s="120">
        <f t="shared" si="2"/>
        <v>47.879999999999995</v>
      </c>
      <c r="E67" s="99">
        <v>39.9</v>
      </c>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row>
    <row r="68" spans="1:232" s="7" customFormat="1" ht="21">
      <c r="A68" s="121" t="s">
        <v>1927</v>
      </c>
      <c r="B68" s="212" t="s">
        <v>1928</v>
      </c>
      <c r="C68" s="77" t="s">
        <v>1895</v>
      </c>
      <c r="D68" s="120">
        <f t="shared" si="2"/>
        <v>66.72</v>
      </c>
      <c r="E68" s="99">
        <v>55.6</v>
      </c>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row>
    <row r="69" spans="1:232" s="7" customFormat="1" ht="40.5">
      <c r="A69" s="121" t="s">
        <v>1929</v>
      </c>
      <c r="B69" s="212" t="s">
        <v>1930</v>
      </c>
      <c r="C69" s="77" t="s">
        <v>1931</v>
      </c>
      <c r="D69" s="120">
        <f t="shared" si="2"/>
        <v>46.68</v>
      </c>
      <c r="E69" s="99">
        <v>38.9</v>
      </c>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row>
    <row r="70" spans="1:232" s="7" customFormat="1" ht="40.5">
      <c r="A70" s="121" t="s">
        <v>1932</v>
      </c>
      <c r="B70" s="212" t="s">
        <v>1933</v>
      </c>
      <c r="C70" s="77" t="s">
        <v>1931</v>
      </c>
      <c r="D70" s="120">
        <f t="shared" si="2"/>
        <v>46.68</v>
      </c>
      <c r="E70" s="99">
        <v>38.9</v>
      </c>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row>
    <row r="71" spans="1:232" ht="21">
      <c r="A71" s="114" t="s">
        <v>87</v>
      </c>
      <c r="B71" s="212" t="s">
        <v>1934</v>
      </c>
      <c r="C71" s="246" t="s">
        <v>73</v>
      </c>
      <c r="D71" s="120">
        <f t="shared" si="2"/>
        <v>5.880000000000001</v>
      </c>
      <c r="E71" s="99">
        <v>4.9</v>
      </c>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row>
    <row r="72" spans="1:232" s="7" customFormat="1" ht="21">
      <c r="A72" s="114" t="s">
        <v>1935</v>
      </c>
      <c r="B72" s="212" t="s">
        <v>1936</v>
      </c>
      <c r="C72" s="246" t="s">
        <v>73</v>
      </c>
      <c r="D72" s="120">
        <f t="shared" si="2"/>
        <v>4.2</v>
      </c>
      <c r="E72" s="99">
        <v>3.5</v>
      </c>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row>
    <row r="73" spans="1:232" s="7" customFormat="1" ht="21">
      <c r="A73" s="114" t="s">
        <v>1937</v>
      </c>
      <c r="B73" s="212" t="s">
        <v>1938</v>
      </c>
      <c r="C73" s="246" t="s">
        <v>73</v>
      </c>
      <c r="D73" s="120">
        <f t="shared" si="2"/>
        <v>4.68</v>
      </c>
      <c r="E73" s="99">
        <v>3.9</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row>
    <row r="74" spans="1:232" s="7" customFormat="1" ht="21">
      <c r="A74" s="247" t="s">
        <v>1939</v>
      </c>
      <c r="B74" s="212" t="s">
        <v>1940</v>
      </c>
      <c r="C74" s="217" t="s">
        <v>150</v>
      </c>
      <c r="D74" s="70">
        <f t="shared" si="2"/>
        <v>386.4</v>
      </c>
      <c r="E74" s="99">
        <v>322</v>
      </c>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row>
    <row r="75" spans="1:5" ht="21">
      <c r="A75" s="247" t="s">
        <v>1941</v>
      </c>
      <c r="B75" s="212" t="s">
        <v>1942</v>
      </c>
      <c r="C75" s="217" t="s">
        <v>150</v>
      </c>
      <c r="D75" s="70">
        <f t="shared" si="2"/>
        <v>344.4</v>
      </c>
      <c r="E75" s="99">
        <v>287</v>
      </c>
    </row>
    <row r="76" spans="1:5" ht="21">
      <c r="A76" s="247" t="s">
        <v>1943</v>
      </c>
      <c r="B76" s="212" t="s">
        <v>1944</v>
      </c>
      <c r="C76" s="217" t="s">
        <v>150</v>
      </c>
      <c r="D76" s="70">
        <f t="shared" si="2"/>
        <v>570</v>
      </c>
      <c r="E76" s="99">
        <v>475</v>
      </c>
    </row>
    <row r="77" spans="1:5" ht="21">
      <c r="A77" s="247" t="s">
        <v>1945</v>
      </c>
      <c r="B77" s="212" t="s">
        <v>1940</v>
      </c>
      <c r="C77" s="217" t="s">
        <v>150</v>
      </c>
      <c r="D77" s="70">
        <f t="shared" si="2"/>
        <v>400.8</v>
      </c>
      <c r="E77" s="99">
        <v>334</v>
      </c>
    </row>
    <row r="78" spans="1:5" ht="21">
      <c r="A78" s="247" t="s">
        <v>1946</v>
      </c>
      <c r="B78" s="212" t="s">
        <v>1942</v>
      </c>
      <c r="C78" s="217" t="s">
        <v>150</v>
      </c>
      <c r="D78" s="70">
        <f t="shared" si="2"/>
        <v>390</v>
      </c>
      <c r="E78" s="99">
        <v>325</v>
      </c>
    </row>
    <row r="79" spans="1:5" ht="21">
      <c r="A79" s="247" t="s">
        <v>1947</v>
      </c>
      <c r="B79" s="212" t="s">
        <v>1944</v>
      </c>
      <c r="C79" s="217" t="s">
        <v>150</v>
      </c>
      <c r="D79" s="70">
        <f t="shared" si="2"/>
        <v>597.6</v>
      </c>
      <c r="E79" s="99">
        <v>498</v>
      </c>
    </row>
    <row r="80" spans="1:5" ht="21">
      <c r="A80" s="114" t="s">
        <v>27</v>
      </c>
      <c r="B80" s="115" t="s">
        <v>1948</v>
      </c>
      <c r="C80" s="43" t="s">
        <v>150</v>
      </c>
      <c r="D80" s="98">
        <f t="shared" si="2"/>
        <v>277.2</v>
      </c>
      <c r="E80" s="99">
        <v>231</v>
      </c>
    </row>
    <row r="81" spans="1:5" ht="21">
      <c r="A81" s="114" t="s">
        <v>28</v>
      </c>
      <c r="B81" s="115" t="s">
        <v>1949</v>
      </c>
      <c r="C81" s="43" t="s">
        <v>150</v>
      </c>
      <c r="D81" s="98">
        <f t="shared" si="2"/>
        <v>315.6</v>
      </c>
      <c r="E81" s="99">
        <v>263</v>
      </c>
    </row>
    <row r="82" spans="1:5" ht="21">
      <c r="A82" s="114" t="s">
        <v>106</v>
      </c>
      <c r="B82" s="115" t="s">
        <v>1950</v>
      </c>
      <c r="C82" s="43" t="s">
        <v>150</v>
      </c>
      <c r="D82" s="98">
        <f>E82+0.2*E82</f>
        <v>601.2</v>
      </c>
      <c r="E82" s="99">
        <v>501</v>
      </c>
    </row>
    <row r="83" spans="1:5" ht="21">
      <c r="A83" s="114" t="s">
        <v>105</v>
      </c>
      <c r="B83" s="115" t="s">
        <v>1951</v>
      </c>
      <c r="C83" s="43" t="s">
        <v>150</v>
      </c>
      <c r="D83" s="98">
        <f t="shared" si="2"/>
        <v>600</v>
      </c>
      <c r="E83" s="99">
        <v>500</v>
      </c>
    </row>
    <row r="84" spans="1:5" ht="21">
      <c r="A84" s="114" t="s">
        <v>104</v>
      </c>
      <c r="B84" s="115" t="s">
        <v>1952</v>
      </c>
      <c r="C84" s="43" t="s">
        <v>150</v>
      </c>
      <c r="D84" s="98">
        <f t="shared" si="2"/>
        <v>553.2</v>
      </c>
      <c r="E84" s="99">
        <v>461</v>
      </c>
    </row>
    <row r="85" spans="1:5" ht="21">
      <c r="A85" s="114" t="s">
        <v>103</v>
      </c>
      <c r="B85" s="115" t="s">
        <v>1952</v>
      </c>
      <c r="C85" s="43" t="s">
        <v>150</v>
      </c>
      <c r="D85" s="98">
        <f>E85+0.2*E85</f>
        <v>525.6</v>
      </c>
      <c r="E85" s="99">
        <v>438</v>
      </c>
    </row>
    <row r="86" spans="1:5" ht="21">
      <c r="A86" s="114" t="s">
        <v>1953</v>
      </c>
      <c r="B86" s="115" t="s">
        <v>1954</v>
      </c>
      <c r="C86" s="217" t="s">
        <v>150</v>
      </c>
      <c r="D86" s="98">
        <f t="shared" si="2"/>
        <v>344.4</v>
      </c>
      <c r="E86" s="99">
        <v>287</v>
      </c>
    </row>
    <row r="87" spans="1:5" ht="21">
      <c r="A87" s="114" t="s">
        <v>1955</v>
      </c>
      <c r="B87" s="115" t="s">
        <v>1956</v>
      </c>
      <c r="C87" s="217" t="s">
        <v>150</v>
      </c>
      <c r="D87" s="98">
        <f t="shared" si="2"/>
        <v>345.6</v>
      </c>
      <c r="E87" s="99">
        <v>288</v>
      </c>
    </row>
    <row r="88" spans="1:5" ht="21">
      <c r="A88" s="253" t="s">
        <v>26</v>
      </c>
      <c r="B88" s="248" t="s">
        <v>1957</v>
      </c>
      <c r="C88" s="217" t="s">
        <v>150</v>
      </c>
      <c r="D88" s="70">
        <f aca="true" t="shared" si="3" ref="D88:D104">E88+0.15*E88</f>
        <v>169.05</v>
      </c>
      <c r="E88" s="99">
        <v>147</v>
      </c>
    </row>
    <row r="89" spans="1:5" ht="21">
      <c r="A89" s="253" t="s">
        <v>1958</v>
      </c>
      <c r="B89" s="248" t="s">
        <v>1959</v>
      </c>
      <c r="C89" s="217" t="s">
        <v>150</v>
      </c>
      <c r="D89" s="70">
        <f t="shared" si="3"/>
        <v>210.45</v>
      </c>
      <c r="E89" s="99">
        <v>183</v>
      </c>
    </row>
    <row r="90" spans="1:5" ht="21">
      <c r="A90" s="253" t="s">
        <v>1960</v>
      </c>
      <c r="B90" s="248" t="s">
        <v>1961</v>
      </c>
      <c r="C90" s="217" t="s">
        <v>150</v>
      </c>
      <c r="D90" s="70">
        <f t="shared" si="3"/>
        <v>257.6</v>
      </c>
      <c r="E90" s="99">
        <v>224</v>
      </c>
    </row>
    <row r="91" spans="1:5" ht="21">
      <c r="A91" s="253" t="s">
        <v>1962</v>
      </c>
      <c r="B91" s="248" t="s">
        <v>1963</v>
      </c>
      <c r="C91" s="217" t="s">
        <v>150</v>
      </c>
      <c r="D91" s="70">
        <f t="shared" si="3"/>
        <v>317.4</v>
      </c>
      <c r="E91" s="99">
        <v>276</v>
      </c>
    </row>
    <row r="92" spans="1:5" ht="21">
      <c r="A92" s="253" t="s">
        <v>1964</v>
      </c>
      <c r="B92" s="248" t="s">
        <v>1965</v>
      </c>
      <c r="C92" s="217" t="s">
        <v>150</v>
      </c>
      <c r="D92" s="70">
        <f t="shared" si="3"/>
        <v>319.7</v>
      </c>
      <c r="E92" s="99">
        <v>278</v>
      </c>
    </row>
    <row r="93" spans="1:5" ht="21">
      <c r="A93" s="253" t="s">
        <v>1966</v>
      </c>
      <c r="B93" s="248" t="s">
        <v>1967</v>
      </c>
      <c r="C93" s="217" t="s">
        <v>150</v>
      </c>
      <c r="D93" s="70">
        <f t="shared" si="3"/>
        <v>150.65</v>
      </c>
      <c r="E93" s="99">
        <v>131</v>
      </c>
    </row>
    <row r="94" spans="1:5" ht="21">
      <c r="A94" s="253" t="s">
        <v>1968</v>
      </c>
      <c r="B94" s="248" t="s">
        <v>1969</v>
      </c>
      <c r="C94" s="217" t="s">
        <v>150</v>
      </c>
      <c r="D94" s="70">
        <f t="shared" si="3"/>
        <v>136.85</v>
      </c>
      <c r="E94" s="99">
        <v>119</v>
      </c>
    </row>
    <row r="95" spans="1:5" ht="21">
      <c r="A95" s="253" t="s">
        <v>1970</v>
      </c>
      <c r="B95" s="248" t="s">
        <v>1969</v>
      </c>
      <c r="C95" s="43" t="s">
        <v>150</v>
      </c>
      <c r="D95" s="70">
        <f t="shared" si="3"/>
        <v>158.7</v>
      </c>
      <c r="E95" s="99">
        <v>138</v>
      </c>
    </row>
    <row r="96" spans="1:5" ht="21">
      <c r="A96" s="253" t="s">
        <v>1971</v>
      </c>
      <c r="B96" s="248" t="s">
        <v>1972</v>
      </c>
      <c r="C96" s="217" t="s">
        <v>150</v>
      </c>
      <c r="D96" s="70">
        <f t="shared" si="3"/>
        <v>256.45</v>
      </c>
      <c r="E96" s="99">
        <v>223</v>
      </c>
    </row>
    <row r="97" spans="1:5" ht="21">
      <c r="A97" s="253" t="s">
        <v>1973</v>
      </c>
      <c r="B97" s="248" t="s">
        <v>1974</v>
      </c>
      <c r="C97" s="217" t="s">
        <v>150</v>
      </c>
      <c r="D97" s="70">
        <f t="shared" si="3"/>
        <v>256.45</v>
      </c>
      <c r="E97" s="99">
        <v>223</v>
      </c>
    </row>
    <row r="98" spans="1:5" ht="21">
      <c r="A98" s="253" t="s">
        <v>1975</v>
      </c>
      <c r="B98" s="248" t="s">
        <v>1976</v>
      </c>
      <c r="C98" s="217" t="s">
        <v>150</v>
      </c>
      <c r="D98" s="70">
        <f>E98+0.15*E98</f>
        <v>226.55</v>
      </c>
      <c r="E98" s="99">
        <v>197</v>
      </c>
    </row>
    <row r="99" spans="1:5" ht="21">
      <c r="A99" s="253" t="s">
        <v>1977</v>
      </c>
      <c r="B99" s="248" t="s">
        <v>1978</v>
      </c>
      <c r="C99" s="217" t="s">
        <v>150</v>
      </c>
      <c r="D99" s="70">
        <f>E99+0.15*E99</f>
        <v>263.35</v>
      </c>
      <c r="E99" s="99">
        <v>229</v>
      </c>
    </row>
    <row r="100" spans="1:5" ht="21">
      <c r="A100" s="253" t="s">
        <v>1979</v>
      </c>
      <c r="B100" s="248" t="s">
        <v>1980</v>
      </c>
      <c r="C100" s="217" t="s">
        <v>150</v>
      </c>
      <c r="D100" s="70">
        <f t="shared" si="3"/>
        <v>86.25</v>
      </c>
      <c r="E100" s="99">
        <v>75</v>
      </c>
    </row>
    <row r="101" spans="1:5" ht="21">
      <c r="A101" s="253" t="s">
        <v>1981</v>
      </c>
      <c r="B101" s="248" t="s">
        <v>1982</v>
      </c>
      <c r="C101" s="217" t="s">
        <v>150</v>
      </c>
      <c r="D101" s="70">
        <f t="shared" si="3"/>
        <v>83.95</v>
      </c>
      <c r="E101" s="99">
        <v>73</v>
      </c>
    </row>
    <row r="102" spans="1:5" ht="42">
      <c r="A102" s="254" t="s">
        <v>1983</v>
      </c>
      <c r="B102" s="248" t="s">
        <v>1984</v>
      </c>
      <c r="C102" s="217" t="s">
        <v>150</v>
      </c>
      <c r="D102" s="70">
        <f t="shared" si="3"/>
        <v>102.35</v>
      </c>
      <c r="E102" s="99">
        <v>89</v>
      </c>
    </row>
    <row r="103" spans="1:5" ht="21">
      <c r="A103" s="253" t="s">
        <v>1985</v>
      </c>
      <c r="B103" s="248" t="s">
        <v>1986</v>
      </c>
      <c r="C103" s="217" t="s">
        <v>150</v>
      </c>
      <c r="D103" s="70">
        <f t="shared" si="3"/>
        <v>105.8</v>
      </c>
      <c r="E103" s="99">
        <v>92</v>
      </c>
    </row>
    <row r="104" spans="1:5" ht="21">
      <c r="A104" s="253" t="s">
        <v>1987</v>
      </c>
      <c r="B104" s="248" t="s">
        <v>1988</v>
      </c>
      <c r="C104" s="217" t="s">
        <v>150</v>
      </c>
      <c r="D104" s="70">
        <f t="shared" si="3"/>
        <v>279.45</v>
      </c>
      <c r="E104" s="99">
        <v>243</v>
      </c>
    </row>
    <row r="105" spans="1:5" ht="30.75" customHeight="1">
      <c r="A105" s="417" t="s">
        <v>1989</v>
      </c>
      <c r="B105" s="417"/>
      <c r="C105" s="417"/>
      <c r="D105" s="417"/>
      <c r="E105" s="417"/>
    </row>
    <row r="106" spans="1:5" ht="40.5">
      <c r="A106" s="249" t="s">
        <v>1990</v>
      </c>
      <c r="B106" s="115" t="s">
        <v>1991</v>
      </c>
      <c r="C106" s="43" t="s">
        <v>150</v>
      </c>
      <c r="D106" s="98">
        <f>E106+0.2*E106</f>
        <v>178.8</v>
      </c>
      <c r="E106" s="99">
        <v>149</v>
      </c>
    </row>
    <row r="107" spans="1:5" ht="21">
      <c r="A107" s="249" t="s">
        <v>1992</v>
      </c>
      <c r="B107" s="346" t="s">
        <v>1993</v>
      </c>
      <c r="C107" s="351" t="s">
        <v>150</v>
      </c>
      <c r="D107" s="436">
        <f>E107+0.2*E107</f>
        <v>212.4</v>
      </c>
      <c r="E107" s="437">
        <v>177</v>
      </c>
    </row>
    <row r="108" spans="1:5" ht="42">
      <c r="A108" s="249" t="s">
        <v>1994</v>
      </c>
      <c r="B108" s="438"/>
      <c r="C108" s="352"/>
      <c r="D108" s="352"/>
      <c r="E108" s="352"/>
    </row>
    <row r="109" spans="1:5" ht="21">
      <c r="A109" s="249" t="s">
        <v>1995</v>
      </c>
      <c r="B109" s="438"/>
      <c r="C109" s="352"/>
      <c r="D109" s="352"/>
      <c r="E109" s="352"/>
    </row>
    <row r="110" spans="1:5" ht="42">
      <c r="A110" s="249" t="s">
        <v>1996</v>
      </c>
      <c r="B110" s="438"/>
      <c r="C110" s="352"/>
      <c r="D110" s="352"/>
      <c r="E110" s="352"/>
    </row>
    <row r="111" spans="1:5" ht="21">
      <c r="A111" s="249" t="s">
        <v>1997</v>
      </c>
      <c r="B111" s="438"/>
      <c r="C111" s="352"/>
      <c r="D111" s="352"/>
      <c r="E111" s="352"/>
    </row>
    <row r="112" spans="1:5" ht="63">
      <c r="A112" s="249" t="s">
        <v>1998</v>
      </c>
      <c r="B112" s="438"/>
      <c r="C112" s="352"/>
      <c r="D112" s="352"/>
      <c r="E112" s="352"/>
    </row>
    <row r="113" spans="1:5" ht="63">
      <c r="A113" s="249" t="s">
        <v>1999</v>
      </c>
      <c r="B113" s="347"/>
      <c r="C113" s="353"/>
      <c r="D113" s="353"/>
      <c r="E113" s="353"/>
    </row>
    <row r="114" spans="1:5" ht="11.25" customHeight="1">
      <c r="A114" s="351" t="s">
        <v>2000</v>
      </c>
      <c r="B114" s="439" t="s">
        <v>2001</v>
      </c>
      <c r="C114" s="435" t="s">
        <v>150</v>
      </c>
      <c r="D114" s="436">
        <f>E114+0.2*E114</f>
        <v>261.6</v>
      </c>
      <c r="E114" s="437">
        <v>218</v>
      </c>
    </row>
    <row r="115" spans="1:5" ht="11.25" customHeight="1">
      <c r="A115" s="353"/>
      <c r="B115" s="440"/>
      <c r="C115" s="353"/>
      <c r="D115" s="353"/>
      <c r="E115" s="353"/>
    </row>
    <row r="116" spans="1:5" ht="21">
      <c r="A116" s="249" t="s">
        <v>2002</v>
      </c>
      <c r="B116" s="360" t="s">
        <v>2003</v>
      </c>
      <c r="C116" s="435" t="s">
        <v>150</v>
      </c>
      <c r="D116" s="436">
        <f>E116+0.2*E116</f>
        <v>282</v>
      </c>
      <c r="E116" s="437">
        <v>235</v>
      </c>
    </row>
    <row r="117" spans="1:5" ht="21">
      <c r="A117" s="249" t="s">
        <v>2004</v>
      </c>
      <c r="B117" s="361"/>
      <c r="C117" s="352"/>
      <c r="D117" s="352"/>
      <c r="E117" s="352"/>
    </row>
    <row r="118" spans="1:5" ht="42">
      <c r="A118" s="249" t="s">
        <v>2005</v>
      </c>
      <c r="B118" s="361"/>
      <c r="C118" s="352"/>
      <c r="D118" s="352"/>
      <c r="E118" s="352"/>
    </row>
    <row r="119" spans="1:5" ht="42">
      <c r="A119" s="249" t="s">
        <v>2006</v>
      </c>
      <c r="B119" s="361"/>
      <c r="C119" s="352"/>
      <c r="D119" s="352"/>
      <c r="E119" s="352"/>
    </row>
    <row r="120" spans="1:5" ht="42">
      <c r="A120" s="249" t="s">
        <v>2007</v>
      </c>
      <c r="B120" s="361"/>
      <c r="C120" s="352"/>
      <c r="D120" s="352"/>
      <c r="E120" s="352"/>
    </row>
    <row r="121" spans="1:5" ht="42">
      <c r="A121" s="249" t="s">
        <v>2008</v>
      </c>
      <c r="B121" s="361"/>
      <c r="C121" s="352"/>
      <c r="D121" s="352"/>
      <c r="E121" s="352"/>
    </row>
    <row r="122" spans="1:5" ht="42">
      <c r="A122" s="249" t="s">
        <v>2009</v>
      </c>
      <c r="B122" s="361"/>
      <c r="C122" s="352"/>
      <c r="D122" s="352"/>
      <c r="E122" s="352"/>
    </row>
    <row r="123" spans="1:5" ht="42">
      <c r="A123" s="249" t="s">
        <v>2010</v>
      </c>
      <c r="B123" s="361"/>
      <c r="C123" s="352"/>
      <c r="D123" s="352"/>
      <c r="E123" s="352"/>
    </row>
    <row r="124" spans="1:5" ht="126">
      <c r="A124" s="249" t="s">
        <v>2011</v>
      </c>
      <c r="B124" s="361"/>
      <c r="C124" s="352"/>
      <c r="D124" s="352"/>
      <c r="E124" s="352"/>
    </row>
    <row r="125" spans="1:5" ht="21">
      <c r="A125" s="249" t="s">
        <v>2012</v>
      </c>
      <c r="B125" s="361"/>
      <c r="C125" s="352"/>
      <c r="D125" s="352"/>
      <c r="E125" s="352"/>
    </row>
    <row r="126" spans="1:5" ht="21">
      <c r="A126" s="249" t="s">
        <v>2013</v>
      </c>
      <c r="B126" s="361"/>
      <c r="C126" s="352"/>
      <c r="D126" s="352"/>
      <c r="E126" s="352"/>
    </row>
    <row r="127" spans="1:5" ht="63">
      <c r="A127" s="249" t="s">
        <v>2014</v>
      </c>
      <c r="B127" s="361"/>
      <c r="C127" s="352"/>
      <c r="D127" s="352"/>
      <c r="E127" s="352"/>
    </row>
    <row r="128" spans="1:5" ht="21">
      <c r="A128" s="249" t="s">
        <v>2015</v>
      </c>
      <c r="B128" s="362"/>
      <c r="C128" s="353"/>
      <c r="D128" s="353"/>
      <c r="E128" s="353"/>
    </row>
    <row r="129" spans="1:5" ht="21">
      <c r="A129" s="249" t="s">
        <v>2016</v>
      </c>
      <c r="B129" s="360" t="s">
        <v>2017</v>
      </c>
      <c r="C129" s="435" t="s">
        <v>150</v>
      </c>
      <c r="D129" s="436">
        <f>E129+0.2*E129</f>
        <v>406.8</v>
      </c>
      <c r="E129" s="437">
        <v>339</v>
      </c>
    </row>
    <row r="130" spans="1:5" ht="42">
      <c r="A130" s="249" t="s">
        <v>2018</v>
      </c>
      <c r="B130" s="438"/>
      <c r="C130" s="352"/>
      <c r="D130" s="352"/>
      <c r="E130" s="352"/>
    </row>
    <row r="131" spans="1:5" ht="42">
      <c r="A131" s="249" t="s">
        <v>2019</v>
      </c>
      <c r="B131" s="438"/>
      <c r="C131" s="352"/>
      <c r="D131" s="352"/>
      <c r="E131" s="352"/>
    </row>
    <row r="132" spans="1:5" ht="126">
      <c r="A132" s="249" t="s">
        <v>2020</v>
      </c>
      <c r="B132" s="438"/>
      <c r="C132" s="352"/>
      <c r="D132" s="352"/>
      <c r="E132" s="352"/>
    </row>
    <row r="133" spans="1:5" ht="21">
      <c r="A133" s="249" t="s">
        <v>2021</v>
      </c>
      <c r="B133" s="347"/>
      <c r="C133" s="353"/>
      <c r="D133" s="353"/>
      <c r="E133" s="353"/>
    </row>
    <row r="134" spans="1:5" ht="21">
      <c r="A134" s="249" t="s">
        <v>2022</v>
      </c>
      <c r="B134" s="250" t="s">
        <v>2023</v>
      </c>
      <c r="C134" s="217" t="s">
        <v>150</v>
      </c>
      <c r="D134" s="251">
        <f>E134+0.2*E134</f>
        <v>153.6</v>
      </c>
      <c r="E134" s="252">
        <v>128</v>
      </c>
    </row>
    <row r="135" spans="1:5" ht="21.75" customHeight="1">
      <c r="A135" s="249" t="s">
        <v>2024</v>
      </c>
      <c r="B135" s="250" t="s">
        <v>2025</v>
      </c>
      <c r="C135" s="217" t="s">
        <v>150</v>
      </c>
      <c r="D135" s="251">
        <f>E135+0.2*E135</f>
        <v>210</v>
      </c>
      <c r="E135" s="252">
        <v>175</v>
      </c>
    </row>
    <row r="136" spans="1:5" ht="21">
      <c r="A136" s="249" t="s">
        <v>2026</v>
      </c>
      <c r="B136" s="250" t="s">
        <v>2027</v>
      </c>
      <c r="C136" s="217" t="s">
        <v>150</v>
      </c>
      <c r="D136" s="251">
        <f>E136+0.2*E136</f>
        <v>184.8</v>
      </c>
      <c r="E136" s="252">
        <v>154</v>
      </c>
    </row>
    <row r="137" spans="1:5" ht="23.25" customHeight="1">
      <c r="A137" s="249" t="s">
        <v>2028</v>
      </c>
      <c r="B137" s="250" t="s">
        <v>2029</v>
      </c>
      <c r="C137" s="217" t="s">
        <v>150</v>
      </c>
      <c r="D137" s="251">
        <f>E137+0.2*E137</f>
        <v>249.6</v>
      </c>
      <c r="E137" s="252">
        <v>208</v>
      </c>
    </row>
    <row r="138" spans="1:5" ht="23.25" customHeight="1">
      <c r="A138" s="249" t="s">
        <v>2030</v>
      </c>
      <c r="B138" s="212" t="s">
        <v>2031</v>
      </c>
      <c r="C138" s="217" t="s">
        <v>150</v>
      </c>
      <c r="D138" s="98">
        <f>E138+0.2*E138</f>
        <v>236.4</v>
      </c>
      <c r="E138" s="99">
        <v>197</v>
      </c>
    </row>
    <row r="139" spans="1:5" ht="27" customHeight="1">
      <c r="A139" s="417" t="s">
        <v>2032</v>
      </c>
      <c r="B139" s="417"/>
      <c r="C139" s="417"/>
      <c r="D139" s="417"/>
      <c r="E139" s="417"/>
    </row>
    <row r="140" spans="1:5" ht="21">
      <c r="A140" s="237" t="s">
        <v>2033</v>
      </c>
      <c r="B140" s="238" t="s">
        <v>2034</v>
      </c>
      <c r="C140" s="217" t="s">
        <v>150</v>
      </c>
      <c r="D140" s="70">
        <f>E140+0.15*E140</f>
        <v>175.95</v>
      </c>
      <c r="E140" s="99">
        <v>153</v>
      </c>
    </row>
    <row r="141" spans="1:5" ht="21">
      <c r="A141" s="237" t="s">
        <v>2035</v>
      </c>
      <c r="B141" s="238" t="s">
        <v>2036</v>
      </c>
      <c r="C141" s="217" t="s">
        <v>150</v>
      </c>
      <c r="D141" s="70">
        <f>E141+0.15*E141</f>
        <v>217.35</v>
      </c>
      <c r="E141" s="99">
        <v>189</v>
      </c>
    </row>
    <row r="142" spans="1:5" ht="21">
      <c r="A142" s="237" t="s">
        <v>2037</v>
      </c>
      <c r="B142" s="238" t="s">
        <v>2038</v>
      </c>
      <c r="C142" s="217" t="s">
        <v>150</v>
      </c>
      <c r="D142" s="70">
        <f>E142+0.15*E142</f>
        <v>223.1</v>
      </c>
      <c r="E142" s="99">
        <v>194</v>
      </c>
    </row>
    <row r="143" spans="1:5" ht="21">
      <c r="A143" s="237" t="s">
        <v>2039</v>
      </c>
      <c r="B143" s="238" t="s">
        <v>2040</v>
      </c>
      <c r="C143" s="217" t="s">
        <v>150</v>
      </c>
      <c r="D143" s="70">
        <f>E143+0.15*E143</f>
        <v>201.25</v>
      </c>
      <c r="E143" s="99">
        <v>175</v>
      </c>
    </row>
    <row r="144" spans="1:5" ht="27" customHeight="1">
      <c r="A144" s="417" t="s">
        <v>2041</v>
      </c>
      <c r="B144" s="417"/>
      <c r="C144" s="417"/>
      <c r="D144" s="417"/>
      <c r="E144" s="417"/>
    </row>
    <row r="145" spans="1:5" ht="21">
      <c r="A145" s="239" t="s">
        <v>2042</v>
      </c>
      <c r="B145" s="238" t="s">
        <v>2034</v>
      </c>
      <c r="C145" s="217" t="s">
        <v>150</v>
      </c>
      <c r="D145" s="70">
        <f>E145+0.15*E145</f>
        <v>182.85</v>
      </c>
      <c r="E145" s="99">
        <v>159</v>
      </c>
    </row>
    <row r="146" spans="1:5" ht="21">
      <c r="A146" s="239" t="s">
        <v>2043</v>
      </c>
      <c r="B146" s="238" t="s">
        <v>2044</v>
      </c>
      <c r="C146" s="217" t="s">
        <v>150</v>
      </c>
      <c r="D146" s="70">
        <f>E146+0.15*E146</f>
        <v>318.55</v>
      </c>
      <c r="E146" s="99">
        <v>277</v>
      </c>
    </row>
    <row r="147" spans="1:5" ht="21">
      <c r="A147" s="239" t="s">
        <v>2045</v>
      </c>
      <c r="B147" s="238" t="s">
        <v>2046</v>
      </c>
      <c r="C147" s="217" t="s">
        <v>150</v>
      </c>
      <c r="D147" s="70">
        <f>E147+0.15*E147</f>
        <v>227.7</v>
      </c>
      <c r="E147" s="99">
        <v>198</v>
      </c>
    </row>
    <row r="148" spans="1:5" ht="21">
      <c r="A148" s="239" t="s">
        <v>2047</v>
      </c>
      <c r="B148" s="238" t="s">
        <v>2048</v>
      </c>
      <c r="C148" s="217" t="s">
        <v>150</v>
      </c>
      <c r="D148" s="70">
        <f>E148+0.15*E148</f>
        <v>588.8</v>
      </c>
      <c r="E148" s="99">
        <v>512</v>
      </c>
    </row>
    <row r="149" spans="1:5" ht="27" customHeight="1">
      <c r="A149" s="417" t="s">
        <v>2049</v>
      </c>
      <c r="B149" s="417"/>
      <c r="C149" s="417"/>
      <c r="D149" s="417"/>
      <c r="E149" s="417"/>
    </row>
    <row r="150" spans="1:5" ht="21">
      <c r="A150" s="239" t="s">
        <v>2050</v>
      </c>
      <c r="B150" s="238" t="s">
        <v>2034</v>
      </c>
      <c r="C150" s="217" t="s">
        <v>150</v>
      </c>
      <c r="D150" s="70">
        <f>E150+0.15*E150</f>
        <v>796.95</v>
      </c>
      <c r="E150" s="99">
        <v>693</v>
      </c>
    </row>
    <row r="151" spans="1:5" ht="21">
      <c r="A151" s="239" t="s">
        <v>2051</v>
      </c>
      <c r="B151" s="238" t="s">
        <v>2046</v>
      </c>
      <c r="C151" s="217" t="s">
        <v>150</v>
      </c>
      <c r="D151" s="70">
        <f>E151+0.15*E151</f>
        <v>1090.2</v>
      </c>
      <c r="E151" s="99">
        <v>948</v>
      </c>
    </row>
    <row r="152" spans="1:5" ht="21">
      <c r="A152" s="239" t="s">
        <v>2052</v>
      </c>
      <c r="B152" s="238" t="s">
        <v>2048</v>
      </c>
      <c r="C152" s="217" t="s">
        <v>150</v>
      </c>
      <c r="D152" s="70">
        <f>E152+0.15*E152</f>
        <v>1334</v>
      </c>
      <c r="E152" s="99">
        <v>1160</v>
      </c>
    </row>
    <row r="153" spans="1:5" ht="27" customHeight="1">
      <c r="A153" s="417" t="s">
        <v>2062</v>
      </c>
      <c r="B153" s="417"/>
      <c r="C153" s="417"/>
      <c r="D153" s="417"/>
      <c r="E153" s="417"/>
    </row>
    <row r="154" spans="1:5" ht="21">
      <c r="A154" s="239" t="s">
        <v>2053</v>
      </c>
      <c r="B154" s="238" t="s">
        <v>2054</v>
      </c>
      <c r="C154" s="217" t="s">
        <v>150</v>
      </c>
      <c r="D154" s="70">
        <f>E154+0.15*E154</f>
        <v>335.8</v>
      </c>
      <c r="E154" s="99">
        <v>292</v>
      </c>
    </row>
    <row r="155" spans="1:5" ht="21">
      <c r="A155" s="239" t="s">
        <v>2055</v>
      </c>
      <c r="B155" s="238" t="s">
        <v>2056</v>
      </c>
      <c r="C155" s="217" t="s">
        <v>150</v>
      </c>
      <c r="D155" s="70">
        <f>E155+0.15*E155</f>
        <v>399.05</v>
      </c>
      <c r="E155" s="99">
        <v>347</v>
      </c>
    </row>
    <row r="156" spans="1:5" ht="21">
      <c r="A156" s="239" t="s">
        <v>2057</v>
      </c>
      <c r="B156" s="238" t="s">
        <v>2058</v>
      </c>
      <c r="C156" s="217" t="s">
        <v>150</v>
      </c>
      <c r="D156" s="70">
        <f>E156+0.15*E156</f>
        <v>392.15</v>
      </c>
      <c r="E156" s="99">
        <v>341</v>
      </c>
    </row>
    <row r="157" spans="1:5" ht="27">
      <c r="A157" s="417" t="s">
        <v>2063</v>
      </c>
      <c r="B157" s="417"/>
      <c r="C157" s="417"/>
      <c r="D157" s="417"/>
      <c r="E157" s="417"/>
    </row>
    <row r="158" spans="1:5" ht="21">
      <c r="A158" s="239" t="s">
        <v>2059</v>
      </c>
      <c r="B158" s="238" t="s">
        <v>2034</v>
      </c>
      <c r="C158" s="43" t="s">
        <v>150</v>
      </c>
      <c r="D158" s="70">
        <f>E158+0.15*E158</f>
        <v>174.8</v>
      </c>
      <c r="E158" s="99">
        <v>152</v>
      </c>
    </row>
  </sheetData>
  <sheetProtection/>
  <mergeCells count="35">
    <mergeCell ref="A49:E49"/>
    <mergeCell ref="A1:E1"/>
    <mergeCell ref="A3:E3"/>
    <mergeCell ref="A4:E4"/>
    <mergeCell ref="A11:E11"/>
    <mergeCell ref="A16:E16"/>
    <mergeCell ref="A26:E26"/>
    <mergeCell ref="A105:E105"/>
    <mergeCell ref="B107:B113"/>
    <mergeCell ref="C107:C113"/>
    <mergeCell ref="D107:D113"/>
    <mergeCell ref="E107:E113"/>
    <mergeCell ref="A30:E30"/>
    <mergeCell ref="A34:E34"/>
    <mergeCell ref="A38:E38"/>
    <mergeCell ref="A42:E42"/>
    <mergeCell ref="A46:E46"/>
    <mergeCell ref="C129:C133"/>
    <mergeCell ref="D129:D133"/>
    <mergeCell ref="E129:E133"/>
    <mergeCell ref="A114:A115"/>
    <mergeCell ref="B114:B115"/>
    <mergeCell ref="C114:C115"/>
    <mergeCell ref="D114:D115"/>
    <mergeCell ref="E114:E115"/>
    <mergeCell ref="A139:E139"/>
    <mergeCell ref="A144:E144"/>
    <mergeCell ref="A149:E149"/>
    <mergeCell ref="A153:E153"/>
    <mergeCell ref="A157:E157"/>
    <mergeCell ref="B116:B128"/>
    <mergeCell ref="C116:C128"/>
    <mergeCell ref="D116:D128"/>
    <mergeCell ref="E116:E128"/>
    <mergeCell ref="B129:B133"/>
  </mergeCells>
  <printOptions/>
  <pageMargins left="0.3937007874015748" right="0.15748031496062992" top="0.3937007874015748" bottom="0.3937007874015748" header="0.31496062992125984" footer="0.31496062992125984"/>
  <pageSetup horizontalDpi="600" verticalDpi="600" orientation="portrait" paperSize="9" scale="46" r:id="rId1"/>
  <colBreaks count="1" manualBreakCount="1">
    <brk id="5" max="65535" man="1"/>
  </colBreaks>
</worksheet>
</file>

<file path=xl/worksheets/sheet19.xml><?xml version="1.0" encoding="utf-8"?>
<worksheet xmlns="http://schemas.openxmlformats.org/spreadsheetml/2006/main" xmlns:r="http://schemas.openxmlformats.org/officeDocument/2006/relationships">
  <dimension ref="A1:D258"/>
  <sheetViews>
    <sheetView zoomScale="75" zoomScaleNormal="75"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2.75"/>
  <cols>
    <col min="1" max="1" width="35.375" style="7" customWidth="1"/>
    <col min="2" max="2" width="133.125" style="7" customWidth="1"/>
    <col min="3" max="3" width="21.875" style="7" customWidth="1"/>
    <col min="4" max="4" width="20.125" style="7" customWidth="1"/>
    <col min="5" max="16384" width="9.125" style="7" customWidth="1"/>
  </cols>
  <sheetData>
    <row r="1" spans="1:4" ht="45.75" customHeight="1">
      <c r="A1" s="302" t="s">
        <v>2559</v>
      </c>
      <c r="B1" s="303" t="s">
        <v>2159</v>
      </c>
      <c r="C1" s="303" t="s">
        <v>2160</v>
      </c>
      <c r="D1" s="303" t="s">
        <v>398</v>
      </c>
    </row>
    <row r="2" spans="1:4" ht="34.5">
      <c r="A2" s="463" t="s">
        <v>2562</v>
      </c>
      <c r="B2" s="464"/>
      <c r="C2" s="464"/>
      <c r="D2" s="464"/>
    </row>
    <row r="3" spans="1:4" ht="27">
      <c r="A3" s="465" t="s">
        <v>2161</v>
      </c>
      <c r="B3" s="466"/>
      <c r="C3" s="466"/>
      <c r="D3" s="466"/>
    </row>
    <row r="4" spans="1:4" ht="26.25" thickBot="1">
      <c r="A4" s="467" t="s">
        <v>2162</v>
      </c>
      <c r="B4" s="468"/>
      <c r="C4" s="468"/>
      <c r="D4" s="468"/>
    </row>
    <row r="5" spans="1:4" ht="21">
      <c r="A5" s="266" t="s">
        <v>2163</v>
      </c>
      <c r="B5" s="267" t="s">
        <v>2164</v>
      </c>
      <c r="C5" s="268">
        <f>D5*1.2</f>
        <v>5.76</v>
      </c>
      <c r="D5" s="269">
        <v>4.8</v>
      </c>
    </row>
    <row r="6" spans="1:4" ht="21">
      <c r="A6" s="270" t="s">
        <v>2165</v>
      </c>
      <c r="B6" s="271" t="s">
        <v>2166</v>
      </c>
      <c r="C6" s="272">
        <f aca="true" t="shared" si="0" ref="C6:C11">D6*1.2</f>
        <v>8.16</v>
      </c>
      <c r="D6" s="99">
        <v>6.8</v>
      </c>
    </row>
    <row r="7" spans="1:4" ht="21">
      <c r="A7" s="270" t="s">
        <v>2167</v>
      </c>
      <c r="B7" s="271" t="s">
        <v>2168</v>
      </c>
      <c r="C7" s="272">
        <f t="shared" si="0"/>
        <v>11.88</v>
      </c>
      <c r="D7" s="99">
        <v>9.9</v>
      </c>
    </row>
    <row r="8" spans="1:4" ht="21">
      <c r="A8" s="270" t="s">
        <v>2169</v>
      </c>
      <c r="B8" s="271" t="s">
        <v>2170</v>
      </c>
      <c r="C8" s="272">
        <f t="shared" si="0"/>
        <v>13.799999999999999</v>
      </c>
      <c r="D8" s="99">
        <v>11.5</v>
      </c>
    </row>
    <row r="9" spans="1:4" ht="21">
      <c r="A9" s="273" t="s">
        <v>2171</v>
      </c>
      <c r="B9" s="274" t="s">
        <v>2172</v>
      </c>
      <c r="C9" s="272">
        <f t="shared" si="0"/>
        <v>14.28</v>
      </c>
      <c r="D9" s="99">
        <v>11.9</v>
      </c>
    </row>
    <row r="10" spans="1:4" ht="21">
      <c r="A10" s="273" t="s">
        <v>2173</v>
      </c>
      <c r="B10" s="274" t="s">
        <v>2174</v>
      </c>
      <c r="C10" s="272">
        <f t="shared" si="0"/>
        <v>22.8</v>
      </c>
      <c r="D10" s="99">
        <v>19</v>
      </c>
    </row>
    <row r="11" spans="1:4" ht="21">
      <c r="A11" s="273" t="s">
        <v>2175</v>
      </c>
      <c r="B11" s="274" t="s">
        <v>2176</v>
      </c>
      <c r="C11" s="272">
        <f t="shared" si="0"/>
        <v>26.4</v>
      </c>
      <c r="D11" s="99">
        <v>22</v>
      </c>
    </row>
    <row r="12" spans="1:4" ht="21">
      <c r="A12" s="273" t="s">
        <v>2177</v>
      </c>
      <c r="B12" s="274" t="s">
        <v>2178</v>
      </c>
      <c r="C12" s="272">
        <f>D12*1.2</f>
        <v>29.4</v>
      </c>
      <c r="D12" s="99">
        <v>24.5</v>
      </c>
    </row>
    <row r="13" spans="1:4" ht="21">
      <c r="A13" s="273" t="s">
        <v>2179</v>
      </c>
      <c r="B13" s="274" t="s">
        <v>2178</v>
      </c>
      <c r="C13" s="272">
        <f>D13*1.2</f>
        <v>29.4</v>
      </c>
      <c r="D13" s="99">
        <v>24.5</v>
      </c>
    </row>
    <row r="14" spans="1:4" ht="25.5">
      <c r="A14" s="460" t="s">
        <v>2180</v>
      </c>
      <c r="B14" s="461"/>
      <c r="C14" s="461"/>
      <c r="D14" s="461"/>
    </row>
    <row r="15" spans="1:4" ht="21">
      <c r="A15" s="273" t="s">
        <v>2181</v>
      </c>
      <c r="B15" s="274" t="s">
        <v>2182</v>
      </c>
      <c r="C15" s="272">
        <f>D15*1.2</f>
        <v>8.04</v>
      </c>
      <c r="D15" s="99">
        <v>6.7</v>
      </c>
    </row>
    <row r="16" spans="1:4" ht="21">
      <c r="A16" s="270" t="s">
        <v>2183</v>
      </c>
      <c r="B16" s="271" t="s">
        <v>2184</v>
      </c>
      <c r="C16" s="272">
        <f aca="true" t="shared" si="1" ref="C16:C22">D16*1.2</f>
        <v>9.6</v>
      </c>
      <c r="D16" s="99">
        <v>8</v>
      </c>
    </row>
    <row r="17" spans="1:4" ht="21">
      <c r="A17" s="270" t="s">
        <v>2185</v>
      </c>
      <c r="B17" s="271" t="s">
        <v>2186</v>
      </c>
      <c r="C17" s="272">
        <f t="shared" si="1"/>
        <v>11.639999999999999</v>
      </c>
      <c r="D17" s="99">
        <v>9.7</v>
      </c>
    </row>
    <row r="18" spans="1:4" ht="21">
      <c r="A18" s="270" t="s">
        <v>2187</v>
      </c>
      <c r="B18" s="271" t="s">
        <v>2188</v>
      </c>
      <c r="C18" s="272">
        <f t="shared" si="1"/>
        <v>16.08</v>
      </c>
      <c r="D18" s="99">
        <v>13.4</v>
      </c>
    </row>
    <row r="19" spans="1:4" ht="21">
      <c r="A19" s="273" t="s">
        <v>2189</v>
      </c>
      <c r="B19" s="274" t="s">
        <v>2190</v>
      </c>
      <c r="C19" s="272">
        <f t="shared" si="1"/>
        <v>20.16</v>
      </c>
      <c r="D19" s="99">
        <v>16.8</v>
      </c>
    </row>
    <row r="20" spans="1:4" ht="21">
      <c r="A20" s="273" t="s">
        <v>2191</v>
      </c>
      <c r="B20" s="274" t="s">
        <v>2192</v>
      </c>
      <c r="C20" s="272">
        <f t="shared" si="1"/>
        <v>22.8</v>
      </c>
      <c r="D20" s="99">
        <v>19</v>
      </c>
    </row>
    <row r="21" spans="1:4" ht="21">
      <c r="A21" s="273" t="s">
        <v>2193</v>
      </c>
      <c r="B21" s="274" t="s">
        <v>2194</v>
      </c>
      <c r="C21" s="272">
        <f t="shared" si="1"/>
        <v>31.439999999999998</v>
      </c>
      <c r="D21" s="99">
        <v>26.2</v>
      </c>
    </row>
    <row r="22" spans="1:4" ht="21">
      <c r="A22" s="273" t="s">
        <v>2195</v>
      </c>
      <c r="B22" s="274" t="s">
        <v>2196</v>
      </c>
      <c r="C22" s="272">
        <f t="shared" si="1"/>
        <v>35.4</v>
      </c>
      <c r="D22" s="99">
        <v>29.5</v>
      </c>
    </row>
    <row r="23" spans="1:4" ht="27">
      <c r="A23" s="469" t="s">
        <v>2197</v>
      </c>
      <c r="B23" s="470"/>
      <c r="C23" s="470"/>
      <c r="D23" s="470"/>
    </row>
    <row r="24" spans="1:4" ht="25.5">
      <c r="A24" s="460" t="s">
        <v>2162</v>
      </c>
      <c r="B24" s="461"/>
      <c r="C24" s="461"/>
      <c r="D24" s="461"/>
    </row>
    <row r="25" spans="1:4" ht="21">
      <c r="A25" s="273" t="s">
        <v>2198</v>
      </c>
      <c r="B25" s="71" t="s">
        <v>2199</v>
      </c>
      <c r="C25" s="272">
        <f>D25*1.2</f>
        <v>9.719999999999999</v>
      </c>
      <c r="D25" s="99">
        <v>8.1</v>
      </c>
    </row>
    <row r="26" spans="1:4" ht="21">
      <c r="A26" s="270" t="s">
        <v>2200</v>
      </c>
      <c r="B26" s="275" t="s">
        <v>2201</v>
      </c>
      <c r="C26" s="272">
        <f aca="true" t="shared" si="2" ref="C26:C31">D26*1.2</f>
        <v>15.96</v>
      </c>
      <c r="D26" s="99">
        <v>13.3</v>
      </c>
    </row>
    <row r="27" spans="1:4" ht="21">
      <c r="A27" s="270" t="s">
        <v>2202</v>
      </c>
      <c r="B27" s="275" t="s">
        <v>2203</v>
      </c>
      <c r="C27" s="272">
        <f t="shared" si="2"/>
        <v>22.8</v>
      </c>
      <c r="D27" s="99">
        <v>19</v>
      </c>
    </row>
    <row r="28" spans="1:4" ht="21">
      <c r="A28" s="273" t="s">
        <v>2204</v>
      </c>
      <c r="B28" s="71" t="s">
        <v>2205</v>
      </c>
      <c r="C28" s="272">
        <f t="shared" si="2"/>
        <v>35.4</v>
      </c>
      <c r="D28" s="99">
        <v>29.5</v>
      </c>
    </row>
    <row r="29" spans="1:4" ht="21">
      <c r="A29" s="273" t="s">
        <v>2206</v>
      </c>
      <c r="B29" s="71" t="s">
        <v>2207</v>
      </c>
      <c r="C29" s="272">
        <f t="shared" si="2"/>
        <v>44.4</v>
      </c>
      <c r="D29" s="99">
        <v>37</v>
      </c>
    </row>
    <row r="30" spans="1:4" ht="21">
      <c r="A30" s="273" t="s">
        <v>2208</v>
      </c>
      <c r="B30" s="71" t="s">
        <v>2209</v>
      </c>
      <c r="C30" s="272">
        <f t="shared" si="2"/>
        <v>52.8</v>
      </c>
      <c r="D30" s="99">
        <v>44</v>
      </c>
    </row>
    <row r="31" spans="1:4" ht="21">
      <c r="A31" s="273" t="s">
        <v>2210</v>
      </c>
      <c r="B31" s="71" t="s">
        <v>2211</v>
      </c>
      <c r="C31" s="272">
        <f t="shared" si="2"/>
        <v>57.12</v>
      </c>
      <c r="D31" s="99">
        <v>47.6</v>
      </c>
    </row>
    <row r="32" spans="1:4" ht="21">
      <c r="A32" s="273" t="s">
        <v>2212</v>
      </c>
      <c r="B32" s="71" t="s">
        <v>2213</v>
      </c>
      <c r="C32" s="272">
        <f>D32*1.2</f>
        <v>63.959999999999994</v>
      </c>
      <c r="D32" s="99">
        <v>53.3</v>
      </c>
    </row>
    <row r="33" spans="1:4" ht="25.5">
      <c r="A33" s="460" t="s">
        <v>2180</v>
      </c>
      <c r="B33" s="461"/>
      <c r="C33" s="461"/>
      <c r="D33" s="461"/>
    </row>
    <row r="34" spans="1:4" ht="21">
      <c r="A34" s="273" t="s">
        <v>2214</v>
      </c>
      <c r="B34" s="71" t="s">
        <v>2215</v>
      </c>
      <c r="C34" s="272">
        <f>D34*1.2</f>
        <v>12</v>
      </c>
      <c r="D34" s="99">
        <v>10</v>
      </c>
    </row>
    <row r="35" spans="1:4" ht="21">
      <c r="A35" s="270" t="s">
        <v>2216</v>
      </c>
      <c r="B35" s="275" t="s">
        <v>2217</v>
      </c>
      <c r="C35" s="272">
        <f aca="true" t="shared" si="3" ref="C35:C41">D35*1.2</f>
        <v>17.4</v>
      </c>
      <c r="D35" s="99">
        <v>14.5</v>
      </c>
    </row>
    <row r="36" spans="1:4" ht="21">
      <c r="A36" s="270" t="s">
        <v>2218</v>
      </c>
      <c r="B36" s="275" t="s">
        <v>2219</v>
      </c>
      <c r="C36" s="272">
        <f t="shared" si="3"/>
        <v>23.76</v>
      </c>
      <c r="D36" s="99">
        <v>19.8</v>
      </c>
    </row>
    <row r="37" spans="1:4" ht="21">
      <c r="A37" s="273" t="s">
        <v>2220</v>
      </c>
      <c r="B37" s="71" t="s">
        <v>2221</v>
      </c>
      <c r="C37" s="272">
        <f t="shared" si="3"/>
        <v>28.799999999999997</v>
      </c>
      <c r="D37" s="99">
        <v>24</v>
      </c>
    </row>
    <row r="38" spans="1:4" ht="21">
      <c r="A38" s="273" t="s">
        <v>2222</v>
      </c>
      <c r="B38" s="71" t="s">
        <v>2223</v>
      </c>
      <c r="C38" s="272">
        <f t="shared" si="3"/>
        <v>46.199999999999996</v>
      </c>
      <c r="D38" s="99">
        <v>38.5</v>
      </c>
    </row>
    <row r="39" spans="1:4" ht="21">
      <c r="A39" s="273" t="s">
        <v>2224</v>
      </c>
      <c r="B39" s="71" t="s">
        <v>2225</v>
      </c>
      <c r="C39" s="272">
        <f t="shared" si="3"/>
        <v>55.92</v>
      </c>
      <c r="D39" s="99">
        <v>46.6</v>
      </c>
    </row>
    <row r="40" spans="1:4" ht="21">
      <c r="A40" s="273" t="s">
        <v>2226</v>
      </c>
      <c r="B40" s="71" t="s">
        <v>2227</v>
      </c>
      <c r="C40" s="272">
        <f t="shared" si="3"/>
        <v>65.39999999999999</v>
      </c>
      <c r="D40" s="99">
        <v>54.5</v>
      </c>
    </row>
    <row r="41" spans="1:4" ht="21">
      <c r="A41" s="273" t="s">
        <v>2228</v>
      </c>
      <c r="B41" s="71" t="s">
        <v>2229</v>
      </c>
      <c r="C41" s="272">
        <f t="shared" si="3"/>
        <v>71.52</v>
      </c>
      <c r="D41" s="99">
        <v>59.6</v>
      </c>
    </row>
    <row r="42" spans="1:4" ht="27">
      <c r="A42" s="444" t="s">
        <v>2230</v>
      </c>
      <c r="B42" s="445"/>
      <c r="C42" s="445"/>
      <c r="D42" s="445"/>
    </row>
    <row r="43" spans="1:4" ht="21">
      <c r="A43" s="273" t="s">
        <v>2214</v>
      </c>
      <c r="B43" s="71" t="s">
        <v>2231</v>
      </c>
      <c r="C43" s="272">
        <f>D43*1.2</f>
        <v>16.08</v>
      </c>
      <c r="D43" s="99">
        <v>13.4</v>
      </c>
    </row>
    <row r="44" spans="1:4" ht="21">
      <c r="A44" s="273" t="s">
        <v>2216</v>
      </c>
      <c r="B44" s="71" t="s">
        <v>2232</v>
      </c>
      <c r="C44" s="272">
        <f aca="true" t="shared" si="4" ref="C44:C60">D44*1.2</f>
        <v>24.599999999999998</v>
      </c>
      <c r="D44" s="99">
        <v>20.5</v>
      </c>
    </row>
    <row r="45" spans="1:4" ht="21">
      <c r="A45" s="273" t="s">
        <v>2218</v>
      </c>
      <c r="B45" s="71" t="s">
        <v>2233</v>
      </c>
      <c r="C45" s="272">
        <f t="shared" si="4"/>
        <v>34.8</v>
      </c>
      <c r="D45" s="99">
        <v>29</v>
      </c>
    </row>
    <row r="46" spans="1:4" ht="21">
      <c r="A46" s="273" t="s">
        <v>2220</v>
      </c>
      <c r="B46" s="71" t="s">
        <v>2234</v>
      </c>
      <c r="C46" s="272">
        <f t="shared" si="4"/>
        <v>40.199999999999996</v>
      </c>
      <c r="D46" s="99">
        <v>33.5</v>
      </c>
    </row>
    <row r="47" spans="1:4" ht="21">
      <c r="A47" s="273" t="s">
        <v>2222</v>
      </c>
      <c r="B47" s="71" t="s">
        <v>2235</v>
      </c>
      <c r="C47" s="272">
        <f t="shared" si="4"/>
        <v>52.8</v>
      </c>
      <c r="D47" s="99">
        <v>44</v>
      </c>
    </row>
    <row r="48" spans="1:4" ht="21">
      <c r="A48" s="273" t="s">
        <v>2224</v>
      </c>
      <c r="B48" s="71" t="s">
        <v>2236</v>
      </c>
      <c r="C48" s="272">
        <f t="shared" si="4"/>
        <v>68.16</v>
      </c>
      <c r="D48" s="99">
        <v>56.8</v>
      </c>
    </row>
    <row r="49" spans="1:4" ht="21">
      <c r="A49" s="273" t="s">
        <v>2237</v>
      </c>
      <c r="B49" s="71" t="s">
        <v>2238</v>
      </c>
      <c r="C49" s="272">
        <f t="shared" si="4"/>
        <v>31.92</v>
      </c>
      <c r="D49" s="99">
        <v>26.6</v>
      </c>
    </row>
    <row r="50" spans="1:4" ht="21">
      <c r="A50" s="273" t="s">
        <v>2239</v>
      </c>
      <c r="B50" s="71" t="s">
        <v>2240</v>
      </c>
      <c r="C50" s="272">
        <f t="shared" si="4"/>
        <v>46.8</v>
      </c>
      <c r="D50" s="99">
        <v>39</v>
      </c>
    </row>
    <row r="51" spans="1:4" ht="21">
      <c r="A51" s="273" t="s">
        <v>2241</v>
      </c>
      <c r="B51" s="71" t="s">
        <v>2242</v>
      </c>
      <c r="C51" s="272">
        <f t="shared" si="4"/>
        <v>58.32</v>
      </c>
      <c r="D51" s="99">
        <v>48.6</v>
      </c>
    </row>
    <row r="52" spans="1:4" ht="21">
      <c r="A52" s="273" t="s">
        <v>2243</v>
      </c>
      <c r="B52" s="71" t="s">
        <v>2244</v>
      </c>
      <c r="C52" s="272">
        <f t="shared" si="4"/>
        <v>65.88</v>
      </c>
      <c r="D52" s="99">
        <v>54.9</v>
      </c>
    </row>
    <row r="53" spans="1:4" ht="21">
      <c r="A53" s="273" t="s">
        <v>2245</v>
      </c>
      <c r="B53" s="71" t="s">
        <v>2246</v>
      </c>
      <c r="C53" s="272">
        <f t="shared" si="4"/>
        <v>71.75999999999999</v>
      </c>
      <c r="D53" s="99">
        <v>59.8</v>
      </c>
    </row>
    <row r="54" spans="1:4" ht="21">
      <c r="A54" s="273" t="s">
        <v>2198</v>
      </c>
      <c r="B54" s="71" t="s">
        <v>2247</v>
      </c>
      <c r="C54" s="272">
        <f t="shared" si="4"/>
        <v>10.68</v>
      </c>
      <c r="D54" s="99">
        <v>8.9</v>
      </c>
    </row>
    <row r="55" spans="1:4" ht="21">
      <c r="A55" s="273" t="s">
        <v>2200</v>
      </c>
      <c r="B55" s="71" t="s">
        <v>2248</v>
      </c>
      <c r="C55" s="272">
        <f t="shared" si="4"/>
        <v>20.16</v>
      </c>
      <c r="D55" s="99">
        <v>16.8</v>
      </c>
    </row>
    <row r="56" spans="1:4" ht="21">
      <c r="A56" s="273" t="s">
        <v>2202</v>
      </c>
      <c r="B56" s="71" t="s">
        <v>2249</v>
      </c>
      <c r="C56" s="272">
        <f t="shared" si="4"/>
        <v>27.599999999999998</v>
      </c>
      <c r="D56" s="99">
        <v>23</v>
      </c>
    </row>
    <row r="57" spans="1:4" ht="21">
      <c r="A57" s="273" t="s">
        <v>2204</v>
      </c>
      <c r="B57" s="71" t="s">
        <v>2250</v>
      </c>
      <c r="C57" s="272">
        <f t="shared" si="4"/>
        <v>35.879999999999995</v>
      </c>
      <c r="D57" s="99">
        <v>29.9</v>
      </c>
    </row>
    <row r="58" spans="1:4" ht="21">
      <c r="A58" s="273" t="s">
        <v>2206</v>
      </c>
      <c r="B58" s="71" t="s">
        <v>2251</v>
      </c>
      <c r="C58" s="272">
        <f t="shared" si="4"/>
        <v>49.440000000000005</v>
      </c>
      <c r="D58" s="99">
        <v>41.2</v>
      </c>
    </row>
    <row r="59" spans="1:4" ht="21">
      <c r="A59" s="273" t="s">
        <v>2208</v>
      </c>
      <c r="B59" s="71" t="s">
        <v>2252</v>
      </c>
      <c r="C59" s="272">
        <f t="shared" si="4"/>
        <v>65.88</v>
      </c>
      <c r="D59" s="99">
        <v>54.9</v>
      </c>
    </row>
    <row r="60" spans="1:4" ht="21">
      <c r="A60" s="273" t="s">
        <v>2253</v>
      </c>
      <c r="B60" s="71" t="s">
        <v>2254</v>
      </c>
      <c r="C60" s="272">
        <f t="shared" si="4"/>
        <v>80.04</v>
      </c>
      <c r="D60" s="99">
        <v>66.7</v>
      </c>
    </row>
    <row r="61" spans="1:4" ht="27.75">
      <c r="A61" s="462" t="s">
        <v>2255</v>
      </c>
      <c r="B61" s="456"/>
      <c r="C61" s="456"/>
      <c r="D61" s="456"/>
    </row>
    <row r="62" spans="1:4" ht="21">
      <c r="A62" s="276" t="s">
        <v>2256</v>
      </c>
      <c r="B62" s="115" t="s">
        <v>2257</v>
      </c>
      <c r="C62" s="277">
        <f>D62*1.2</f>
        <v>3.096</v>
      </c>
      <c r="D62" s="277">
        <v>2.58</v>
      </c>
    </row>
    <row r="63" spans="1:4" ht="21">
      <c r="A63" s="276" t="s">
        <v>2258</v>
      </c>
      <c r="B63" s="115" t="s">
        <v>2259</v>
      </c>
      <c r="C63" s="277">
        <f>D63*1.2</f>
        <v>4.788</v>
      </c>
      <c r="D63" s="277">
        <v>3.99</v>
      </c>
    </row>
    <row r="64" spans="1:4" ht="21">
      <c r="A64" s="276" t="s">
        <v>2260</v>
      </c>
      <c r="B64" s="115" t="s">
        <v>2261</v>
      </c>
      <c r="C64" s="277">
        <f>D64*1.2</f>
        <v>6.744</v>
      </c>
      <c r="D64" s="277">
        <v>5.62</v>
      </c>
    </row>
    <row r="65" spans="1:4" ht="21">
      <c r="A65" s="276" t="s">
        <v>2262</v>
      </c>
      <c r="B65" s="115" t="s">
        <v>2261</v>
      </c>
      <c r="C65" s="277">
        <f>D65*1.2</f>
        <v>8.628</v>
      </c>
      <c r="D65" s="277">
        <v>7.19</v>
      </c>
    </row>
    <row r="66" spans="1:4" ht="21">
      <c r="A66" s="276" t="s">
        <v>2263</v>
      </c>
      <c r="B66" s="115" t="s">
        <v>2264</v>
      </c>
      <c r="C66" s="277">
        <f>D66*1.2</f>
        <v>10.511999999999999</v>
      </c>
      <c r="D66" s="277">
        <v>8.76</v>
      </c>
    </row>
    <row r="67" spans="1:4" ht="34.5">
      <c r="A67" s="448" t="s">
        <v>2561</v>
      </c>
      <c r="B67" s="449"/>
      <c r="C67" s="449"/>
      <c r="D67" s="449"/>
    </row>
    <row r="68" spans="1:4" ht="27.75">
      <c r="A68" s="444" t="s">
        <v>2265</v>
      </c>
      <c r="B68" s="456"/>
      <c r="C68" s="456"/>
      <c r="D68" s="456"/>
    </row>
    <row r="69" spans="1:4" ht="21">
      <c r="A69" s="273" t="s">
        <v>2266</v>
      </c>
      <c r="B69" s="71" t="s">
        <v>2267</v>
      </c>
      <c r="C69" s="272">
        <f>D69*1.2</f>
        <v>24.84</v>
      </c>
      <c r="D69" s="99">
        <v>20.7</v>
      </c>
    </row>
    <row r="70" spans="1:4" ht="27.75">
      <c r="A70" s="444" t="s">
        <v>2268</v>
      </c>
      <c r="B70" s="456"/>
      <c r="C70" s="456"/>
      <c r="D70" s="456"/>
    </row>
    <row r="71" spans="1:4" ht="21">
      <c r="A71" s="273" t="s">
        <v>2269</v>
      </c>
      <c r="B71" s="71" t="s">
        <v>2270</v>
      </c>
      <c r="C71" s="272">
        <f>D71*1.2</f>
        <v>15.6</v>
      </c>
      <c r="D71" s="99">
        <v>13</v>
      </c>
    </row>
    <row r="72" spans="1:4" ht="21">
      <c r="A72" s="273" t="s">
        <v>2271</v>
      </c>
      <c r="B72" s="71" t="s">
        <v>2272</v>
      </c>
      <c r="C72" s="272">
        <f aca="true" t="shared" si="5" ref="C72:C81">D72*1.2</f>
        <v>30.36</v>
      </c>
      <c r="D72" s="99">
        <v>25.3</v>
      </c>
    </row>
    <row r="73" spans="1:4" ht="21">
      <c r="A73" s="273" t="s">
        <v>2273</v>
      </c>
      <c r="B73" s="71" t="s">
        <v>2274</v>
      </c>
      <c r="C73" s="272">
        <f t="shared" si="5"/>
        <v>34.199999999999996</v>
      </c>
      <c r="D73" s="99">
        <v>28.5</v>
      </c>
    </row>
    <row r="74" spans="1:4" ht="21">
      <c r="A74" s="273" t="s">
        <v>2275</v>
      </c>
      <c r="B74" s="71" t="s">
        <v>2276</v>
      </c>
      <c r="C74" s="272">
        <f t="shared" si="5"/>
        <v>71.28</v>
      </c>
      <c r="D74" s="99">
        <v>59.4</v>
      </c>
    </row>
    <row r="75" spans="1:4" ht="21">
      <c r="A75" s="273" t="s">
        <v>2277</v>
      </c>
      <c r="B75" s="71" t="s">
        <v>2278</v>
      </c>
      <c r="C75" s="272">
        <f t="shared" si="5"/>
        <v>128.4</v>
      </c>
      <c r="D75" s="99">
        <v>107</v>
      </c>
    </row>
    <row r="76" spans="1:4" ht="21">
      <c r="A76" s="273" t="s">
        <v>2279</v>
      </c>
      <c r="B76" s="71" t="s">
        <v>2280</v>
      </c>
      <c r="C76" s="272">
        <f t="shared" si="5"/>
        <v>136.79999999999998</v>
      </c>
      <c r="D76" s="99">
        <v>114</v>
      </c>
    </row>
    <row r="77" spans="1:4" ht="21">
      <c r="A77" s="273" t="s">
        <v>2281</v>
      </c>
      <c r="B77" s="71" t="s">
        <v>2282</v>
      </c>
      <c r="C77" s="272">
        <f t="shared" si="5"/>
        <v>170.76000000000002</v>
      </c>
      <c r="D77" s="99">
        <v>142.3</v>
      </c>
    </row>
    <row r="78" spans="1:4" ht="21">
      <c r="A78" s="273" t="s">
        <v>2283</v>
      </c>
      <c r="B78" s="71" t="s">
        <v>2284</v>
      </c>
      <c r="C78" s="272">
        <f t="shared" si="5"/>
        <v>46.440000000000005</v>
      </c>
      <c r="D78" s="99">
        <v>38.7</v>
      </c>
    </row>
    <row r="79" spans="1:4" ht="21">
      <c r="A79" s="273" t="s">
        <v>2285</v>
      </c>
      <c r="B79" s="71" t="s">
        <v>2286</v>
      </c>
      <c r="C79" s="272">
        <f t="shared" si="5"/>
        <v>71.75999999999999</v>
      </c>
      <c r="D79" s="99">
        <v>59.8</v>
      </c>
    </row>
    <row r="80" spans="1:4" ht="21">
      <c r="A80" s="273" t="s">
        <v>2287</v>
      </c>
      <c r="B80" s="71" t="s">
        <v>2288</v>
      </c>
      <c r="C80" s="272">
        <f t="shared" si="5"/>
        <v>92.04</v>
      </c>
      <c r="D80" s="99">
        <v>76.7</v>
      </c>
    </row>
    <row r="81" spans="1:4" ht="40.5">
      <c r="A81" s="273" t="s">
        <v>2289</v>
      </c>
      <c r="B81" s="71" t="s">
        <v>2290</v>
      </c>
      <c r="C81" s="272">
        <f t="shared" si="5"/>
        <v>29.4</v>
      </c>
      <c r="D81" s="99">
        <v>24.5</v>
      </c>
    </row>
    <row r="82" spans="1:4" ht="27.75">
      <c r="A82" s="444" t="s">
        <v>2291</v>
      </c>
      <c r="B82" s="456"/>
      <c r="C82" s="456"/>
      <c r="D82" s="456"/>
    </row>
    <row r="83" spans="1:4" ht="21">
      <c r="A83" s="270" t="s">
        <v>2292</v>
      </c>
      <c r="B83" s="275" t="s">
        <v>2293</v>
      </c>
      <c r="C83" s="278">
        <f>D83*1.2</f>
        <v>0.612</v>
      </c>
      <c r="D83" s="278">
        <v>0.51</v>
      </c>
    </row>
    <row r="84" spans="1:4" ht="21">
      <c r="A84" s="273" t="s">
        <v>2294</v>
      </c>
      <c r="B84" s="71" t="s">
        <v>2295</v>
      </c>
      <c r="C84" s="272">
        <f>D84*1.2</f>
        <v>118.8</v>
      </c>
      <c r="D84" s="99">
        <v>99</v>
      </c>
    </row>
    <row r="85" spans="1:4" ht="21">
      <c r="A85" s="273" t="s">
        <v>2296</v>
      </c>
      <c r="B85" s="71" t="s">
        <v>2295</v>
      </c>
      <c r="C85" s="272">
        <f>D85*1.2</f>
        <v>118.8</v>
      </c>
      <c r="D85" s="99">
        <v>99</v>
      </c>
    </row>
    <row r="86" spans="1:4" ht="21">
      <c r="A86" s="273" t="s">
        <v>2297</v>
      </c>
      <c r="B86" s="71" t="s">
        <v>2298</v>
      </c>
      <c r="C86" s="272">
        <f>D86*1.2</f>
        <v>32.279999999999994</v>
      </c>
      <c r="D86" s="99">
        <v>26.9</v>
      </c>
    </row>
    <row r="87" spans="1:4" ht="27.75">
      <c r="A87" s="444" t="s">
        <v>2299</v>
      </c>
      <c r="B87" s="456"/>
      <c r="C87" s="456"/>
      <c r="D87" s="456"/>
    </row>
    <row r="88" spans="1:4" ht="21">
      <c r="A88" s="273" t="s">
        <v>2300</v>
      </c>
      <c r="B88" s="71" t="s">
        <v>2301</v>
      </c>
      <c r="C88" s="272">
        <f>D88*1.2</f>
        <v>30.72</v>
      </c>
      <c r="D88" s="99">
        <v>25.6</v>
      </c>
    </row>
    <row r="89" spans="1:4" ht="21">
      <c r="A89" s="273" t="s">
        <v>2302</v>
      </c>
      <c r="B89" s="71" t="s">
        <v>2303</v>
      </c>
      <c r="C89" s="272">
        <f aca="true" t="shared" si="6" ref="C89:C100">D89*1.2</f>
        <v>76.8</v>
      </c>
      <c r="D89" s="99">
        <v>64</v>
      </c>
    </row>
    <row r="90" spans="1:4" ht="21">
      <c r="A90" s="273" t="s">
        <v>2304</v>
      </c>
      <c r="B90" s="71" t="s">
        <v>2305</v>
      </c>
      <c r="C90" s="272">
        <f t="shared" si="6"/>
        <v>37.68</v>
      </c>
      <c r="D90" s="99">
        <v>31.4</v>
      </c>
    </row>
    <row r="91" spans="1:4" ht="21">
      <c r="A91" s="273" t="s">
        <v>2306</v>
      </c>
      <c r="B91" s="71" t="s">
        <v>2307</v>
      </c>
      <c r="C91" s="272">
        <f t="shared" si="6"/>
        <v>83.75999999999999</v>
      </c>
      <c r="D91" s="99">
        <v>69.8</v>
      </c>
    </row>
    <row r="92" spans="1:4" ht="40.5">
      <c r="A92" s="273" t="s">
        <v>2308</v>
      </c>
      <c r="B92" s="71" t="s">
        <v>2309</v>
      </c>
      <c r="C92" s="272">
        <f t="shared" si="6"/>
        <v>51.6</v>
      </c>
      <c r="D92" s="99">
        <v>43</v>
      </c>
    </row>
    <row r="93" spans="1:4" ht="40.5">
      <c r="A93" s="273" t="s">
        <v>2308</v>
      </c>
      <c r="B93" s="71" t="s">
        <v>2310</v>
      </c>
      <c r="C93" s="272">
        <f t="shared" si="6"/>
        <v>140.4</v>
      </c>
      <c r="D93" s="99">
        <v>117</v>
      </c>
    </row>
    <row r="94" spans="1:4" ht="40.5">
      <c r="A94" s="273" t="s">
        <v>2311</v>
      </c>
      <c r="B94" s="71" t="s">
        <v>2312</v>
      </c>
      <c r="C94" s="272">
        <f t="shared" si="6"/>
        <v>210</v>
      </c>
      <c r="D94" s="99">
        <v>175</v>
      </c>
    </row>
    <row r="95" spans="1:4" ht="21">
      <c r="A95" s="273" t="s">
        <v>2313</v>
      </c>
      <c r="B95" s="71" t="s">
        <v>2314</v>
      </c>
      <c r="C95" s="272">
        <f t="shared" si="6"/>
        <v>43.440000000000005</v>
      </c>
      <c r="D95" s="99">
        <v>36.2</v>
      </c>
    </row>
    <row r="96" spans="1:4" ht="21">
      <c r="A96" s="273" t="s">
        <v>2315</v>
      </c>
      <c r="B96" s="71" t="s">
        <v>2316</v>
      </c>
      <c r="C96" s="272">
        <f t="shared" si="6"/>
        <v>82.8</v>
      </c>
      <c r="D96" s="99">
        <v>69</v>
      </c>
    </row>
    <row r="97" spans="1:4" ht="21">
      <c r="A97" s="273" t="s">
        <v>2317</v>
      </c>
      <c r="B97" s="71" t="s">
        <v>2318</v>
      </c>
      <c r="C97" s="272">
        <f t="shared" si="6"/>
        <v>43.440000000000005</v>
      </c>
      <c r="D97" s="99">
        <v>36.2</v>
      </c>
    </row>
    <row r="98" spans="1:4" ht="21">
      <c r="A98" s="279" t="s">
        <v>2319</v>
      </c>
      <c r="B98" s="280" t="s">
        <v>2320</v>
      </c>
      <c r="C98" s="272">
        <f t="shared" si="6"/>
        <v>101.16</v>
      </c>
      <c r="D98" s="99">
        <v>84.3</v>
      </c>
    </row>
    <row r="99" spans="1:4" ht="40.5">
      <c r="A99" s="273" t="s">
        <v>2321</v>
      </c>
      <c r="B99" s="71" t="s">
        <v>2322</v>
      </c>
      <c r="C99" s="272">
        <f t="shared" si="6"/>
        <v>141.6</v>
      </c>
      <c r="D99" s="99">
        <v>118</v>
      </c>
    </row>
    <row r="100" spans="1:4" ht="40.5">
      <c r="A100" s="273" t="s">
        <v>2323</v>
      </c>
      <c r="B100" s="71" t="s">
        <v>2312</v>
      </c>
      <c r="C100" s="272">
        <f t="shared" si="6"/>
        <v>154.79999999999998</v>
      </c>
      <c r="D100" s="99">
        <v>129</v>
      </c>
    </row>
    <row r="101" spans="1:4" ht="34.5">
      <c r="A101" s="448" t="s">
        <v>2560</v>
      </c>
      <c r="B101" s="449"/>
      <c r="C101" s="449"/>
      <c r="D101" s="449"/>
    </row>
    <row r="102" spans="1:4" ht="27">
      <c r="A102" s="444" t="s">
        <v>2324</v>
      </c>
      <c r="B102" s="445"/>
      <c r="C102" s="445"/>
      <c r="D102" s="445"/>
    </row>
    <row r="103" spans="1:4" ht="21">
      <c r="A103" s="281" t="s">
        <v>2325</v>
      </c>
      <c r="B103" s="223" t="s">
        <v>2326</v>
      </c>
      <c r="C103" s="272">
        <f>D103*1.2</f>
        <v>7.859999999999999</v>
      </c>
      <c r="D103" s="291">
        <v>6.55</v>
      </c>
    </row>
    <row r="104" spans="1:4" ht="21">
      <c r="A104" s="281" t="s">
        <v>2327</v>
      </c>
      <c r="B104" s="223" t="s">
        <v>2326</v>
      </c>
      <c r="C104" s="272">
        <f aca="true" t="shared" si="7" ref="C104:C144">D104*1.2</f>
        <v>12.96</v>
      </c>
      <c r="D104" s="291">
        <v>10.8</v>
      </c>
    </row>
    <row r="105" spans="1:4" ht="21">
      <c r="A105" s="281" t="s">
        <v>2328</v>
      </c>
      <c r="B105" s="223" t="s">
        <v>2326</v>
      </c>
      <c r="C105" s="272">
        <f t="shared" si="7"/>
        <v>23.16</v>
      </c>
      <c r="D105" s="291">
        <v>19.3</v>
      </c>
    </row>
    <row r="106" spans="1:4" ht="21">
      <c r="A106" s="281" t="s">
        <v>2329</v>
      </c>
      <c r="B106" s="223" t="s">
        <v>2326</v>
      </c>
      <c r="C106" s="272">
        <f t="shared" si="7"/>
        <v>46.440000000000005</v>
      </c>
      <c r="D106" s="291">
        <v>38.7</v>
      </c>
    </row>
    <row r="107" spans="1:4" ht="27.75" thickBot="1">
      <c r="A107" s="444" t="s">
        <v>2330</v>
      </c>
      <c r="B107" s="445"/>
      <c r="C107" s="445"/>
      <c r="D107" s="445"/>
    </row>
    <row r="108" spans="1:4" ht="21">
      <c r="A108" s="282" t="s">
        <v>2331</v>
      </c>
      <c r="B108" s="457" t="s">
        <v>2332</v>
      </c>
      <c r="C108" s="272">
        <f t="shared" si="7"/>
        <v>27</v>
      </c>
      <c r="D108" s="99">
        <v>22.5</v>
      </c>
    </row>
    <row r="109" spans="1:4" ht="21">
      <c r="A109" s="283" t="s">
        <v>2333</v>
      </c>
      <c r="B109" s="458"/>
      <c r="C109" s="272">
        <f t="shared" si="7"/>
        <v>34.08</v>
      </c>
      <c r="D109" s="99">
        <v>28.4</v>
      </c>
    </row>
    <row r="110" spans="1:4" ht="21">
      <c r="A110" s="283" t="s">
        <v>2334</v>
      </c>
      <c r="B110" s="458"/>
      <c r="C110" s="272">
        <f t="shared" si="7"/>
        <v>44.279999999999994</v>
      </c>
      <c r="D110" s="99">
        <v>36.9</v>
      </c>
    </row>
    <row r="111" spans="1:4" ht="21">
      <c r="A111" s="283" t="s">
        <v>2335</v>
      </c>
      <c r="B111" s="458"/>
      <c r="C111" s="272">
        <f t="shared" si="7"/>
        <v>54</v>
      </c>
      <c r="D111" s="99">
        <v>45</v>
      </c>
    </row>
    <row r="112" spans="1:4" ht="21">
      <c r="A112" s="283" t="s">
        <v>2336</v>
      </c>
      <c r="B112" s="458"/>
      <c r="C112" s="272">
        <f t="shared" si="7"/>
        <v>35.279999999999994</v>
      </c>
      <c r="D112" s="99">
        <v>29.4</v>
      </c>
    </row>
    <row r="113" spans="1:4" ht="21">
      <c r="A113" s="283" t="s">
        <v>2337</v>
      </c>
      <c r="B113" s="458"/>
      <c r="C113" s="272">
        <f t="shared" si="7"/>
        <v>48</v>
      </c>
      <c r="D113" s="99">
        <v>40</v>
      </c>
    </row>
    <row r="114" spans="1:4" ht="21">
      <c r="A114" s="283" t="s">
        <v>2338</v>
      </c>
      <c r="B114" s="458"/>
      <c r="C114" s="272">
        <f t="shared" si="7"/>
        <v>63.599999999999994</v>
      </c>
      <c r="D114" s="99">
        <v>53</v>
      </c>
    </row>
    <row r="115" spans="1:4" ht="21">
      <c r="A115" s="283" t="s">
        <v>2339</v>
      </c>
      <c r="B115" s="458"/>
      <c r="C115" s="272">
        <f t="shared" si="7"/>
        <v>77.39999999999999</v>
      </c>
      <c r="D115" s="99">
        <v>64.5</v>
      </c>
    </row>
    <row r="116" spans="1:4" ht="21">
      <c r="A116" s="283" t="s">
        <v>2340</v>
      </c>
      <c r="B116" s="458"/>
      <c r="C116" s="272">
        <f t="shared" si="7"/>
        <v>80.39999999999999</v>
      </c>
      <c r="D116" s="99">
        <v>67</v>
      </c>
    </row>
    <row r="117" spans="1:4" ht="21">
      <c r="A117" s="283" t="s">
        <v>2341</v>
      </c>
      <c r="B117" s="458"/>
      <c r="C117" s="272">
        <f t="shared" si="7"/>
        <v>91.44</v>
      </c>
      <c r="D117" s="99">
        <v>76.2</v>
      </c>
    </row>
    <row r="118" spans="1:4" ht="21">
      <c r="A118" s="283" t="s">
        <v>2342</v>
      </c>
      <c r="B118" s="458"/>
      <c r="C118" s="272">
        <f t="shared" si="7"/>
        <v>80.39999999999999</v>
      </c>
      <c r="D118" s="99">
        <v>67</v>
      </c>
    </row>
    <row r="119" spans="1:4" ht="21">
      <c r="A119" s="283" t="s">
        <v>2343</v>
      </c>
      <c r="B119" s="458"/>
      <c r="C119" s="272">
        <f t="shared" si="7"/>
        <v>146.4</v>
      </c>
      <c r="D119" s="99">
        <v>122</v>
      </c>
    </row>
    <row r="120" spans="1:4" ht="21.75" thickBot="1">
      <c r="A120" s="284" t="s">
        <v>2344</v>
      </c>
      <c r="B120" s="459"/>
      <c r="C120" s="272">
        <f t="shared" si="7"/>
        <v>117.6</v>
      </c>
      <c r="D120" s="99">
        <v>98</v>
      </c>
    </row>
    <row r="121" spans="1:4" ht="27.75" thickBot="1">
      <c r="A121" s="450" t="s">
        <v>2345</v>
      </c>
      <c r="B121" s="451"/>
      <c r="C121" s="451"/>
      <c r="D121" s="451"/>
    </row>
    <row r="122" spans="1:4" ht="21">
      <c r="A122" s="282" t="s">
        <v>2346</v>
      </c>
      <c r="B122" s="452" t="s">
        <v>2347</v>
      </c>
      <c r="C122" s="272">
        <f t="shared" si="7"/>
        <v>32.76</v>
      </c>
      <c r="D122" s="99">
        <v>27.3</v>
      </c>
    </row>
    <row r="123" spans="1:4" ht="21">
      <c r="A123" s="283" t="s">
        <v>2348</v>
      </c>
      <c r="B123" s="453"/>
      <c r="C123" s="272">
        <f t="shared" si="7"/>
        <v>40.8</v>
      </c>
      <c r="D123" s="99">
        <v>34</v>
      </c>
    </row>
    <row r="124" spans="1:4" ht="21">
      <c r="A124" s="283" t="s">
        <v>2349</v>
      </c>
      <c r="B124" s="453"/>
      <c r="C124" s="272">
        <f t="shared" si="7"/>
        <v>54.6</v>
      </c>
      <c r="D124" s="99">
        <v>45.5</v>
      </c>
    </row>
    <row r="125" spans="1:4" ht="21">
      <c r="A125" s="283" t="s">
        <v>2350</v>
      </c>
      <c r="B125" s="453"/>
      <c r="C125" s="272">
        <f t="shared" si="7"/>
        <v>67.2</v>
      </c>
      <c r="D125" s="99">
        <v>56</v>
      </c>
    </row>
    <row r="126" spans="1:4" ht="21">
      <c r="A126" s="283" t="s">
        <v>2351</v>
      </c>
      <c r="B126" s="453"/>
      <c r="C126" s="272">
        <f t="shared" si="7"/>
        <v>100.8</v>
      </c>
      <c r="D126" s="99">
        <v>84</v>
      </c>
    </row>
    <row r="127" spans="1:4" ht="21">
      <c r="A127" s="283" t="s">
        <v>2352</v>
      </c>
      <c r="B127" s="453"/>
      <c r="C127" s="272">
        <f t="shared" si="7"/>
        <v>149.04</v>
      </c>
      <c r="D127" s="99">
        <v>124.2</v>
      </c>
    </row>
    <row r="128" spans="1:4" ht="21">
      <c r="A128" s="283" t="s">
        <v>2353</v>
      </c>
      <c r="B128" s="453"/>
      <c r="C128" s="272">
        <f t="shared" si="7"/>
        <v>145.92</v>
      </c>
      <c r="D128" s="99">
        <v>121.6</v>
      </c>
    </row>
    <row r="129" spans="1:4" ht="21">
      <c r="A129" s="283" t="s">
        <v>2354</v>
      </c>
      <c r="B129" s="453"/>
      <c r="C129" s="272">
        <f t="shared" si="7"/>
        <v>43.199999999999996</v>
      </c>
      <c r="D129" s="99">
        <v>36</v>
      </c>
    </row>
    <row r="130" spans="1:4" ht="21">
      <c r="A130" s="283" t="s">
        <v>2355</v>
      </c>
      <c r="B130" s="453"/>
      <c r="C130" s="272">
        <f t="shared" si="7"/>
        <v>59.4</v>
      </c>
      <c r="D130" s="99">
        <v>49.5</v>
      </c>
    </row>
    <row r="131" spans="1:4" ht="21">
      <c r="A131" s="283" t="s">
        <v>2356</v>
      </c>
      <c r="B131" s="453"/>
      <c r="C131" s="272">
        <f t="shared" si="7"/>
        <v>74.88</v>
      </c>
      <c r="D131" s="99">
        <v>62.4</v>
      </c>
    </row>
    <row r="132" spans="1:4" ht="21">
      <c r="A132" s="283" t="s">
        <v>2357</v>
      </c>
      <c r="B132" s="453"/>
      <c r="C132" s="272">
        <f t="shared" si="7"/>
        <v>88.2</v>
      </c>
      <c r="D132" s="99">
        <v>73.5</v>
      </c>
    </row>
    <row r="133" spans="1:4" ht="21">
      <c r="A133" s="283" t="s">
        <v>2358</v>
      </c>
      <c r="B133" s="453"/>
      <c r="C133" s="272">
        <f t="shared" si="7"/>
        <v>82.8</v>
      </c>
      <c r="D133" s="99">
        <v>69</v>
      </c>
    </row>
    <row r="134" spans="1:4" ht="21">
      <c r="A134" s="283" t="s">
        <v>2359</v>
      </c>
      <c r="B134" s="453"/>
      <c r="C134" s="272">
        <f t="shared" si="7"/>
        <v>108</v>
      </c>
      <c r="D134" s="99">
        <v>90</v>
      </c>
    </row>
    <row r="135" spans="1:4" ht="21">
      <c r="A135" s="283" t="s">
        <v>2360</v>
      </c>
      <c r="B135" s="454"/>
      <c r="C135" s="272">
        <f t="shared" si="7"/>
        <v>184.79999999999998</v>
      </c>
      <c r="D135" s="99">
        <v>154</v>
      </c>
    </row>
    <row r="136" spans="1:4" ht="27">
      <c r="A136" s="450" t="s">
        <v>2361</v>
      </c>
      <c r="B136" s="451"/>
      <c r="C136" s="451"/>
      <c r="D136" s="451"/>
    </row>
    <row r="137" spans="1:4" ht="40.5">
      <c r="A137" s="285" t="s">
        <v>2362</v>
      </c>
      <c r="B137" s="223" t="s">
        <v>2332</v>
      </c>
      <c r="C137" s="272">
        <f t="shared" si="7"/>
        <v>16.08</v>
      </c>
      <c r="D137" s="99">
        <v>13.4</v>
      </c>
    </row>
    <row r="138" spans="1:4" ht="40.5">
      <c r="A138" s="285" t="s">
        <v>2363</v>
      </c>
      <c r="B138" s="223" t="s">
        <v>2332</v>
      </c>
      <c r="C138" s="272">
        <f t="shared" si="7"/>
        <v>25.439999999999998</v>
      </c>
      <c r="D138" s="99">
        <v>21.2</v>
      </c>
    </row>
    <row r="139" spans="1:4" ht="40.5">
      <c r="A139" s="285" t="s">
        <v>2364</v>
      </c>
      <c r="B139" s="223" t="s">
        <v>2332</v>
      </c>
      <c r="C139" s="272">
        <f t="shared" si="7"/>
        <v>45.6</v>
      </c>
      <c r="D139" s="99">
        <v>38</v>
      </c>
    </row>
    <row r="140" spans="1:4" ht="40.5">
      <c r="A140" s="285" t="s">
        <v>2365</v>
      </c>
      <c r="B140" s="223" t="s">
        <v>2332</v>
      </c>
      <c r="C140" s="272">
        <f t="shared" si="7"/>
        <v>95.75999999999999</v>
      </c>
      <c r="D140" s="99">
        <v>79.8</v>
      </c>
    </row>
    <row r="141" spans="1:4" ht="40.5">
      <c r="A141" s="285" t="s">
        <v>2366</v>
      </c>
      <c r="B141" s="223" t="s">
        <v>2347</v>
      </c>
      <c r="C141" s="272">
        <f t="shared" si="7"/>
        <v>18</v>
      </c>
      <c r="D141" s="99">
        <v>15</v>
      </c>
    </row>
    <row r="142" spans="1:4" ht="40.5">
      <c r="A142" s="285" t="s">
        <v>2367</v>
      </c>
      <c r="B142" s="223" t="s">
        <v>2347</v>
      </c>
      <c r="C142" s="272">
        <f t="shared" si="7"/>
        <v>28.799999999999997</v>
      </c>
      <c r="D142" s="99">
        <v>24</v>
      </c>
    </row>
    <row r="143" spans="1:4" ht="40.5">
      <c r="A143" s="285" t="s">
        <v>2368</v>
      </c>
      <c r="B143" s="223" t="s">
        <v>2347</v>
      </c>
      <c r="C143" s="272">
        <f t="shared" si="7"/>
        <v>51.6</v>
      </c>
      <c r="D143" s="99">
        <v>43</v>
      </c>
    </row>
    <row r="144" spans="1:4" ht="40.5">
      <c r="A144" s="285" t="s">
        <v>2369</v>
      </c>
      <c r="B144" s="223" t="s">
        <v>2347</v>
      </c>
      <c r="C144" s="272">
        <f t="shared" si="7"/>
        <v>100.8</v>
      </c>
      <c r="D144" s="99">
        <v>84</v>
      </c>
    </row>
    <row r="145" spans="1:4" ht="27">
      <c r="A145" s="455" t="s">
        <v>2370</v>
      </c>
      <c r="B145" s="336"/>
      <c r="C145" s="336"/>
      <c r="D145" s="336"/>
    </row>
    <row r="146" spans="1:4" ht="21">
      <c r="A146" s="281" t="s">
        <v>2371</v>
      </c>
      <c r="B146" s="44" t="s">
        <v>2372</v>
      </c>
      <c r="C146" s="277">
        <f>D146*1.2</f>
        <v>3.1799999999999997</v>
      </c>
      <c r="D146" s="277">
        <v>2.65</v>
      </c>
    </row>
    <row r="147" spans="1:4" ht="21">
      <c r="A147" s="281" t="s">
        <v>2373</v>
      </c>
      <c r="B147" s="44" t="s">
        <v>2372</v>
      </c>
      <c r="C147" s="277">
        <f>D147*1.2</f>
        <v>5.351999999999999</v>
      </c>
      <c r="D147" s="277">
        <v>4.46</v>
      </c>
    </row>
    <row r="148" spans="1:4" ht="21">
      <c r="A148" s="281" t="s">
        <v>2374</v>
      </c>
      <c r="B148" s="44" t="s">
        <v>2375</v>
      </c>
      <c r="C148" s="277">
        <f>D148*1.2</f>
        <v>7.38</v>
      </c>
      <c r="D148" s="277">
        <v>6.15</v>
      </c>
    </row>
    <row r="149" spans="1:4" ht="21">
      <c r="A149" s="281" t="s">
        <v>2376</v>
      </c>
      <c r="B149" s="44" t="s">
        <v>2375</v>
      </c>
      <c r="C149" s="277">
        <f>D149*1.2</f>
        <v>9.408</v>
      </c>
      <c r="D149" s="277">
        <v>7.84</v>
      </c>
    </row>
    <row r="150" spans="1:4" ht="21">
      <c r="A150" s="281" t="s">
        <v>2377</v>
      </c>
      <c r="B150" s="44" t="s">
        <v>2378</v>
      </c>
      <c r="C150" s="277">
        <f>D150*1.2</f>
        <v>11.484</v>
      </c>
      <c r="D150" s="277">
        <v>9.57</v>
      </c>
    </row>
    <row r="151" spans="1:4" ht="34.5">
      <c r="A151" s="448" t="s">
        <v>2563</v>
      </c>
      <c r="B151" s="449"/>
      <c r="C151" s="449"/>
      <c r="D151" s="449"/>
    </row>
    <row r="152" spans="1:4" ht="21">
      <c r="A152" s="273" t="s">
        <v>50</v>
      </c>
      <c r="B152" s="71" t="s">
        <v>2379</v>
      </c>
      <c r="C152" s="277">
        <f aca="true" t="shared" si="8" ref="C152:C177">D152*1.2</f>
        <v>5.76</v>
      </c>
      <c r="D152" s="277">
        <v>4.8</v>
      </c>
    </row>
    <row r="153" spans="1:4" ht="21">
      <c r="A153" s="273" t="s">
        <v>2380</v>
      </c>
      <c r="B153" s="71" t="s">
        <v>2381</v>
      </c>
      <c r="C153" s="277">
        <v>2</v>
      </c>
      <c r="D153" s="277">
        <v>4.65</v>
      </c>
    </row>
    <row r="154" spans="1:4" ht="21">
      <c r="A154" s="273" t="s">
        <v>51</v>
      </c>
      <c r="B154" s="71" t="s">
        <v>2382</v>
      </c>
      <c r="C154" s="277">
        <f>D154*1.2</f>
        <v>6.180000000000001</v>
      </c>
      <c r="D154" s="277">
        <v>5.15</v>
      </c>
    </row>
    <row r="155" spans="1:4" ht="21">
      <c r="A155" s="273" t="s">
        <v>51</v>
      </c>
      <c r="B155" s="71" t="s">
        <v>2383</v>
      </c>
      <c r="C155" s="277">
        <f>D155*1.2</f>
        <v>5.88</v>
      </c>
      <c r="D155" s="277">
        <v>4.9</v>
      </c>
    </row>
    <row r="156" spans="1:4" ht="21">
      <c r="A156" s="273" t="s">
        <v>2384</v>
      </c>
      <c r="B156" s="71" t="s">
        <v>2385</v>
      </c>
      <c r="C156" s="277">
        <f t="shared" si="8"/>
        <v>8.58</v>
      </c>
      <c r="D156" s="277">
        <v>7.15</v>
      </c>
    </row>
    <row r="157" spans="1:4" ht="21">
      <c r="A157" s="273" t="s">
        <v>2384</v>
      </c>
      <c r="B157" s="71" t="s">
        <v>2386</v>
      </c>
      <c r="C157" s="277">
        <f t="shared" si="8"/>
        <v>8.28</v>
      </c>
      <c r="D157" s="277">
        <v>6.9</v>
      </c>
    </row>
    <row r="158" spans="1:4" ht="21">
      <c r="A158" s="273" t="s">
        <v>128</v>
      </c>
      <c r="B158" s="71" t="s">
        <v>2387</v>
      </c>
      <c r="C158" s="277">
        <f t="shared" si="8"/>
        <v>12.360000000000001</v>
      </c>
      <c r="D158" s="277">
        <v>10.3</v>
      </c>
    </row>
    <row r="159" spans="1:4" ht="21">
      <c r="A159" s="273" t="s">
        <v>128</v>
      </c>
      <c r="B159" s="71" t="s">
        <v>2388</v>
      </c>
      <c r="C159" s="277">
        <f t="shared" si="8"/>
        <v>11.88</v>
      </c>
      <c r="D159" s="277">
        <v>9.9</v>
      </c>
    </row>
    <row r="160" spans="1:4" ht="21">
      <c r="A160" s="273" t="s">
        <v>2389</v>
      </c>
      <c r="B160" s="71" t="s">
        <v>2390</v>
      </c>
      <c r="C160" s="277">
        <f t="shared" si="8"/>
        <v>18.24</v>
      </c>
      <c r="D160" s="277">
        <v>15.2</v>
      </c>
    </row>
    <row r="161" spans="1:4" ht="21">
      <c r="A161" s="273" t="s">
        <v>2389</v>
      </c>
      <c r="B161" s="71" t="s">
        <v>2391</v>
      </c>
      <c r="C161" s="277">
        <f t="shared" si="8"/>
        <v>18.54</v>
      </c>
      <c r="D161" s="277">
        <v>15.45</v>
      </c>
    </row>
    <row r="162" spans="1:4" ht="21">
      <c r="A162" s="273" t="s">
        <v>2392</v>
      </c>
      <c r="B162" s="71" t="s">
        <v>2382</v>
      </c>
      <c r="C162" s="277">
        <f t="shared" si="8"/>
        <v>7.4399999999999995</v>
      </c>
      <c r="D162" s="277">
        <v>6.2</v>
      </c>
    </row>
    <row r="163" spans="1:4" ht="21">
      <c r="A163" s="273" t="s">
        <v>2392</v>
      </c>
      <c r="B163" s="71" t="s">
        <v>2383</v>
      </c>
      <c r="C163" s="277">
        <f t="shared" si="8"/>
        <v>7.199999999999999</v>
      </c>
      <c r="D163" s="277">
        <v>6</v>
      </c>
    </row>
    <row r="164" spans="1:4" ht="21">
      <c r="A164" s="273" t="s">
        <v>2393</v>
      </c>
      <c r="B164" s="71" t="s">
        <v>2385</v>
      </c>
      <c r="C164" s="277">
        <f t="shared" si="8"/>
        <v>9.54</v>
      </c>
      <c r="D164" s="277">
        <v>7.95</v>
      </c>
    </row>
    <row r="165" spans="1:4" ht="21">
      <c r="A165" s="273" t="s">
        <v>2393</v>
      </c>
      <c r="B165" s="71" t="s">
        <v>2394</v>
      </c>
      <c r="C165" s="277">
        <f t="shared" si="8"/>
        <v>9.443999999999999</v>
      </c>
      <c r="D165" s="277">
        <v>7.87</v>
      </c>
    </row>
    <row r="166" spans="1:4" ht="21">
      <c r="A166" s="273" t="s">
        <v>2395</v>
      </c>
      <c r="B166" s="71" t="s">
        <v>2387</v>
      </c>
      <c r="C166" s="277">
        <f t="shared" si="8"/>
        <v>13.44</v>
      </c>
      <c r="D166" s="277">
        <v>11.2</v>
      </c>
    </row>
    <row r="167" spans="1:4" ht="21">
      <c r="A167" s="273" t="s">
        <v>2395</v>
      </c>
      <c r="B167" s="71" t="s">
        <v>2388</v>
      </c>
      <c r="C167" s="277">
        <f t="shared" si="8"/>
        <v>13.104</v>
      </c>
      <c r="D167" s="277">
        <v>10.92</v>
      </c>
    </row>
    <row r="168" spans="1:4" ht="21">
      <c r="A168" s="273" t="s">
        <v>2396</v>
      </c>
      <c r="B168" s="71" t="s">
        <v>2390</v>
      </c>
      <c r="C168" s="277">
        <f t="shared" si="8"/>
        <v>19.8</v>
      </c>
      <c r="D168" s="277">
        <v>16.5</v>
      </c>
    </row>
    <row r="169" spans="1:4" ht="21">
      <c r="A169" s="273" t="s">
        <v>2396</v>
      </c>
      <c r="B169" s="71" t="s">
        <v>2397</v>
      </c>
      <c r="C169" s="277">
        <f t="shared" si="8"/>
        <v>19.679999999999996</v>
      </c>
      <c r="D169" s="277">
        <v>16.4</v>
      </c>
    </row>
    <row r="170" spans="1:4" ht="21">
      <c r="A170" s="273" t="s">
        <v>2398</v>
      </c>
      <c r="B170" s="71" t="s">
        <v>2399</v>
      </c>
      <c r="C170" s="277">
        <f t="shared" si="8"/>
        <v>9.48</v>
      </c>
      <c r="D170" s="277">
        <v>7.9</v>
      </c>
    </row>
    <row r="171" spans="1:4" ht="21">
      <c r="A171" s="273" t="s">
        <v>2398</v>
      </c>
      <c r="B171" s="71" t="s">
        <v>2400</v>
      </c>
      <c r="C171" s="277">
        <f t="shared" si="8"/>
        <v>9.299999999999999</v>
      </c>
      <c r="D171" s="277">
        <v>7.75</v>
      </c>
    </row>
    <row r="172" spans="1:4" ht="21">
      <c r="A172" s="273" t="s">
        <v>2401</v>
      </c>
      <c r="B172" s="71" t="s">
        <v>2402</v>
      </c>
      <c r="C172" s="277">
        <f t="shared" si="8"/>
        <v>14.16</v>
      </c>
      <c r="D172" s="277">
        <v>11.8</v>
      </c>
    </row>
    <row r="173" spans="1:4" ht="21">
      <c r="A173" s="273" t="s">
        <v>2401</v>
      </c>
      <c r="B173" s="71" t="s">
        <v>2403</v>
      </c>
      <c r="C173" s="277">
        <f t="shared" si="8"/>
        <v>14.04</v>
      </c>
      <c r="D173" s="277">
        <v>11.7</v>
      </c>
    </row>
    <row r="174" spans="1:4" ht="21">
      <c r="A174" s="273" t="s">
        <v>2404</v>
      </c>
      <c r="B174" s="71" t="s">
        <v>2405</v>
      </c>
      <c r="C174" s="277">
        <f t="shared" si="8"/>
        <v>18.96</v>
      </c>
      <c r="D174" s="277">
        <v>15.8</v>
      </c>
    </row>
    <row r="175" spans="1:4" ht="21">
      <c r="A175" s="273" t="s">
        <v>2404</v>
      </c>
      <c r="B175" s="71" t="s">
        <v>2406</v>
      </c>
      <c r="C175" s="277">
        <f t="shared" si="8"/>
        <v>18.72</v>
      </c>
      <c r="D175" s="277">
        <v>15.6</v>
      </c>
    </row>
    <row r="176" spans="1:4" ht="21">
      <c r="A176" s="273" t="s">
        <v>2407</v>
      </c>
      <c r="B176" s="71" t="s">
        <v>2408</v>
      </c>
      <c r="C176" s="277">
        <f t="shared" si="8"/>
        <v>28.799999999999997</v>
      </c>
      <c r="D176" s="277">
        <v>24</v>
      </c>
    </row>
    <row r="177" spans="1:4" ht="21">
      <c r="A177" s="273" t="s">
        <v>2407</v>
      </c>
      <c r="B177" s="71" t="s">
        <v>2409</v>
      </c>
      <c r="C177" s="277">
        <f t="shared" si="8"/>
        <v>28.679999999999996</v>
      </c>
      <c r="D177" s="277">
        <v>23.9</v>
      </c>
    </row>
    <row r="178" spans="1:4" ht="34.5">
      <c r="A178" s="448" t="s">
        <v>2410</v>
      </c>
      <c r="B178" s="449"/>
      <c r="C178" s="449"/>
      <c r="D178" s="449"/>
    </row>
    <row r="179" spans="1:4" ht="27">
      <c r="A179" s="444" t="s">
        <v>2411</v>
      </c>
      <c r="B179" s="445"/>
      <c r="C179" s="445"/>
      <c r="D179" s="445"/>
    </row>
    <row r="180" spans="1:4" ht="21">
      <c r="A180" s="286" t="s">
        <v>2412</v>
      </c>
      <c r="B180" s="86" t="s">
        <v>2413</v>
      </c>
      <c r="C180" s="277">
        <f>D180*1.2</f>
        <v>0.336</v>
      </c>
      <c r="D180" s="277">
        <v>0.28</v>
      </c>
    </row>
    <row r="181" spans="1:4" ht="21">
      <c r="A181" s="286" t="s">
        <v>2414</v>
      </c>
      <c r="B181" s="86" t="s">
        <v>2415</v>
      </c>
      <c r="C181" s="277">
        <f aca="true" t="shared" si="9" ref="C181:C206">D181*1.2</f>
        <v>0.384</v>
      </c>
      <c r="D181" s="277">
        <v>0.32</v>
      </c>
    </row>
    <row r="182" spans="1:4" ht="21">
      <c r="A182" s="286" t="s">
        <v>2416</v>
      </c>
      <c r="B182" s="86" t="s">
        <v>2417</v>
      </c>
      <c r="C182" s="277">
        <f t="shared" si="9"/>
        <v>0.324</v>
      </c>
      <c r="D182" s="277">
        <v>0.27</v>
      </c>
    </row>
    <row r="183" spans="1:4" ht="21">
      <c r="A183" s="286" t="s">
        <v>2418</v>
      </c>
      <c r="B183" s="86" t="s">
        <v>2419</v>
      </c>
      <c r="C183" s="277">
        <f t="shared" si="9"/>
        <v>0.552</v>
      </c>
      <c r="D183" s="277">
        <v>0.46</v>
      </c>
    </row>
    <row r="184" spans="1:4" ht="21">
      <c r="A184" s="286" t="s">
        <v>2420</v>
      </c>
      <c r="B184" s="86" t="s">
        <v>2421</v>
      </c>
      <c r="C184" s="277">
        <f t="shared" si="9"/>
        <v>0.696</v>
      </c>
      <c r="D184" s="277">
        <v>0.58</v>
      </c>
    </row>
    <row r="185" spans="1:4" ht="21">
      <c r="A185" s="287" t="s">
        <v>2422</v>
      </c>
      <c r="B185" s="288" t="s">
        <v>2423</v>
      </c>
      <c r="C185" s="277">
        <f t="shared" si="9"/>
        <v>0.588</v>
      </c>
      <c r="D185" s="277">
        <v>0.49</v>
      </c>
    </row>
    <row r="186" spans="1:4" ht="21">
      <c r="A186" s="286" t="s">
        <v>2424</v>
      </c>
      <c r="B186" s="86" t="s">
        <v>2425</v>
      </c>
      <c r="C186" s="277">
        <f t="shared" si="9"/>
        <v>0.48</v>
      </c>
      <c r="D186" s="277">
        <v>0.4</v>
      </c>
    </row>
    <row r="187" spans="1:4" ht="21">
      <c r="A187" s="286" t="s">
        <v>2426</v>
      </c>
      <c r="B187" s="86" t="s">
        <v>2427</v>
      </c>
      <c r="C187" s="277">
        <f t="shared" si="9"/>
        <v>4.116</v>
      </c>
      <c r="D187" s="277">
        <v>3.43</v>
      </c>
    </row>
    <row r="188" spans="1:4" ht="21">
      <c r="A188" s="286" t="s">
        <v>2428</v>
      </c>
      <c r="B188" s="86" t="s">
        <v>2429</v>
      </c>
      <c r="C188" s="277">
        <f t="shared" si="9"/>
        <v>1.8479999999999999</v>
      </c>
      <c r="D188" s="277">
        <v>1.54</v>
      </c>
    </row>
    <row r="189" spans="1:4" ht="21">
      <c r="A189" s="286" t="s">
        <v>2430</v>
      </c>
      <c r="B189" s="86" t="s">
        <v>2431</v>
      </c>
      <c r="C189" s="277">
        <f t="shared" si="9"/>
        <v>2.364</v>
      </c>
      <c r="D189" s="277">
        <v>1.97</v>
      </c>
    </row>
    <row r="190" spans="1:4" ht="21">
      <c r="A190" s="286" t="s">
        <v>2432</v>
      </c>
      <c r="B190" s="86" t="s">
        <v>2433</v>
      </c>
      <c r="C190" s="277">
        <f t="shared" si="9"/>
        <v>4.152</v>
      </c>
      <c r="D190" s="277">
        <v>3.46</v>
      </c>
    </row>
    <row r="191" spans="1:4" ht="21">
      <c r="A191" s="286" t="s">
        <v>2434</v>
      </c>
      <c r="B191" s="86" t="s">
        <v>2435</v>
      </c>
      <c r="C191" s="277">
        <f t="shared" si="9"/>
        <v>2.208</v>
      </c>
      <c r="D191" s="277">
        <v>1.84</v>
      </c>
    </row>
    <row r="192" spans="1:4" ht="21">
      <c r="A192" s="286" t="s">
        <v>2436</v>
      </c>
      <c r="B192" s="86" t="s">
        <v>2437</v>
      </c>
      <c r="C192" s="277">
        <f t="shared" si="9"/>
        <v>2.7479999999999998</v>
      </c>
      <c r="D192" s="277">
        <v>2.29</v>
      </c>
    </row>
    <row r="193" spans="1:4" ht="21">
      <c r="A193" s="286" t="s">
        <v>2438</v>
      </c>
      <c r="B193" s="86" t="s">
        <v>2439</v>
      </c>
      <c r="C193" s="277">
        <f t="shared" si="9"/>
        <v>4.404</v>
      </c>
      <c r="D193" s="277">
        <v>3.67</v>
      </c>
    </row>
    <row r="194" spans="1:4" ht="21">
      <c r="A194" s="286" t="s">
        <v>2440</v>
      </c>
      <c r="B194" s="86" t="s">
        <v>2441</v>
      </c>
      <c r="C194" s="277">
        <f t="shared" si="9"/>
        <v>2.4839999999999995</v>
      </c>
      <c r="D194" s="277">
        <v>2.07</v>
      </c>
    </row>
    <row r="195" spans="1:4" ht="21">
      <c r="A195" s="281" t="s">
        <v>2442</v>
      </c>
      <c r="B195" s="44" t="s">
        <v>2443</v>
      </c>
      <c r="C195" s="277">
        <f t="shared" si="9"/>
        <v>3.096</v>
      </c>
      <c r="D195" s="277">
        <v>2.58</v>
      </c>
    </row>
    <row r="196" spans="1:4" ht="21">
      <c r="A196" s="281" t="s">
        <v>2444</v>
      </c>
      <c r="B196" s="44" t="s">
        <v>2445</v>
      </c>
      <c r="C196" s="277">
        <f t="shared" si="9"/>
        <v>4.188</v>
      </c>
      <c r="D196" s="277">
        <v>3.49</v>
      </c>
    </row>
    <row r="197" spans="1:4" ht="21">
      <c r="A197" s="281" t="s">
        <v>2446</v>
      </c>
      <c r="B197" s="44" t="s">
        <v>2447</v>
      </c>
      <c r="C197" s="277">
        <f t="shared" si="9"/>
        <v>0.42</v>
      </c>
      <c r="D197" s="277">
        <v>0.35</v>
      </c>
    </row>
    <row r="198" spans="1:4" ht="21">
      <c r="A198" s="281" t="s">
        <v>2448</v>
      </c>
      <c r="B198" s="44" t="s">
        <v>2449</v>
      </c>
      <c r="C198" s="277">
        <f t="shared" si="9"/>
        <v>0.8160000000000001</v>
      </c>
      <c r="D198" s="277">
        <v>0.68</v>
      </c>
    </row>
    <row r="199" spans="1:4" ht="21">
      <c r="A199" s="281" t="s">
        <v>2450</v>
      </c>
      <c r="B199" s="44" t="s">
        <v>2451</v>
      </c>
      <c r="C199" s="277">
        <f t="shared" si="9"/>
        <v>0.528</v>
      </c>
      <c r="D199" s="277">
        <v>0.44</v>
      </c>
    </row>
    <row r="200" spans="1:4" ht="21">
      <c r="A200" s="281" t="s">
        <v>2452</v>
      </c>
      <c r="B200" s="44" t="s">
        <v>2453</v>
      </c>
      <c r="C200" s="277">
        <f t="shared" si="9"/>
        <v>1.38</v>
      </c>
      <c r="D200" s="277">
        <v>1.15</v>
      </c>
    </row>
    <row r="201" spans="1:4" ht="21">
      <c r="A201" s="286" t="s">
        <v>2454</v>
      </c>
      <c r="B201" s="86" t="s">
        <v>2455</v>
      </c>
      <c r="C201" s="277">
        <f t="shared" si="9"/>
        <v>0.744</v>
      </c>
      <c r="D201" s="277">
        <v>0.62</v>
      </c>
    </row>
    <row r="202" spans="1:4" ht="21">
      <c r="A202" s="286" t="s">
        <v>2456</v>
      </c>
      <c r="B202" s="86" t="s">
        <v>2457</v>
      </c>
      <c r="C202" s="277">
        <f t="shared" si="9"/>
        <v>1.62</v>
      </c>
      <c r="D202" s="277">
        <v>1.35</v>
      </c>
    </row>
    <row r="203" spans="1:4" ht="21">
      <c r="A203" s="281" t="s">
        <v>2458</v>
      </c>
      <c r="B203" s="44" t="s">
        <v>2459</v>
      </c>
      <c r="C203" s="277">
        <f t="shared" si="9"/>
        <v>1.104</v>
      </c>
      <c r="D203" s="277">
        <v>0.92</v>
      </c>
    </row>
    <row r="204" spans="1:4" ht="21">
      <c r="A204" s="286" t="s">
        <v>2460</v>
      </c>
      <c r="B204" s="86" t="s">
        <v>2461</v>
      </c>
      <c r="C204" s="277">
        <f t="shared" si="9"/>
        <v>1.176</v>
      </c>
      <c r="D204" s="277">
        <v>0.98</v>
      </c>
    </row>
    <row r="205" spans="1:4" ht="21">
      <c r="A205" s="286" t="s">
        <v>2462</v>
      </c>
      <c r="B205" s="86" t="s">
        <v>2463</v>
      </c>
      <c r="C205" s="277">
        <f t="shared" si="9"/>
        <v>1.608</v>
      </c>
      <c r="D205" s="277">
        <v>1.34</v>
      </c>
    </row>
    <row r="206" spans="1:4" ht="21">
      <c r="A206" s="286" t="s">
        <v>2464</v>
      </c>
      <c r="B206" s="86" t="s">
        <v>2465</v>
      </c>
      <c r="C206" s="277">
        <f t="shared" si="9"/>
        <v>2.028</v>
      </c>
      <c r="D206" s="277">
        <v>1.69</v>
      </c>
    </row>
    <row r="207" spans="1:4" ht="27">
      <c r="A207" s="444" t="s">
        <v>2466</v>
      </c>
      <c r="B207" s="445"/>
      <c r="C207" s="445"/>
      <c r="D207" s="445"/>
    </row>
    <row r="208" spans="1:4" ht="21">
      <c r="A208" s="281" t="s">
        <v>2467</v>
      </c>
      <c r="B208" s="44" t="s">
        <v>2468</v>
      </c>
      <c r="C208" s="289">
        <f aca="true" t="shared" si="10" ref="C208:C214">D208*1.2</f>
        <v>7.08</v>
      </c>
      <c r="D208" s="289">
        <v>5.9</v>
      </c>
    </row>
    <row r="209" spans="1:4" ht="21">
      <c r="A209" s="281" t="s">
        <v>2469</v>
      </c>
      <c r="B209" s="44" t="s">
        <v>2470</v>
      </c>
      <c r="C209" s="289">
        <f t="shared" si="10"/>
        <v>9.12</v>
      </c>
      <c r="D209" s="289">
        <v>7.6</v>
      </c>
    </row>
    <row r="210" spans="1:4" ht="21">
      <c r="A210" s="281" t="s">
        <v>2471</v>
      </c>
      <c r="B210" s="44" t="s">
        <v>2472</v>
      </c>
      <c r="C210" s="289">
        <f t="shared" si="10"/>
        <v>10.56</v>
      </c>
      <c r="D210" s="289">
        <v>8.8</v>
      </c>
    </row>
    <row r="211" spans="1:4" ht="21">
      <c r="A211" s="281" t="s">
        <v>2473</v>
      </c>
      <c r="B211" s="44" t="s">
        <v>2474</v>
      </c>
      <c r="C211" s="289">
        <f t="shared" si="10"/>
        <v>17.04</v>
      </c>
      <c r="D211" s="289">
        <v>14.2</v>
      </c>
    </row>
    <row r="212" spans="1:4" ht="21">
      <c r="A212" s="281" t="s">
        <v>2475</v>
      </c>
      <c r="B212" s="44" t="s">
        <v>2476</v>
      </c>
      <c r="C212" s="289">
        <f t="shared" si="10"/>
        <v>23.279999999999998</v>
      </c>
      <c r="D212" s="289">
        <v>19.4</v>
      </c>
    </row>
    <row r="213" spans="1:4" ht="21">
      <c r="A213" s="281" t="s">
        <v>2477</v>
      </c>
      <c r="B213" s="44" t="s">
        <v>2478</v>
      </c>
      <c r="C213" s="289">
        <f t="shared" si="10"/>
        <v>33.6</v>
      </c>
      <c r="D213" s="289">
        <v>28</v>
      </c>
    </row>
    <row r="214" spans="1:4" ht="21">
      <c r="A214" s="281" t="s">
        <v>2479</v>
      </c>
      <c r="B214" s="44" t="s">
        <v>2480</v>
      </c>
      <c r="C214" s="289">
        <f t="shared" si="10"/>
        <v>56.4</v>
      </c>
      <c r="D214" s="289">
        <v>47</v>
      </c>
    </row>
    <row r="215" spans="1:4" ht="34.5">
      <c r="A215" s="446" t="s">
        <v>2564</v>
      </c>
      <c r="B215" s="447"/>
      <c r="C215" s="447"/>
      <c r="D215" s="447"/>
    </row>
    <row r="216" spans="1:4" ht="21">
      <c r="A216" s="290" t="s">
        <v>2481</v>
      </c>
      <c r="B216" s="141" t="s">
        <v>2482</v>
      </c>
      <c r="C216" s="291">
        <f>D216+0.2*D216</f>
        <v>2.58</v>
      </c>
      <c r="D216" s="146">
        <v>2.15</v>
      </c>
    </row>
    <row r="217" spans="1:4" ht="21">
      <c r="A217" s="290" t="s">
        <v>2483</v>
      </c>
      <c r="B217" s="141" t="s">
        <v>2484</v>
      </c>
      <c r="C217" s="291">
        <f aca="true" t="shared" si="11" ref="C217:C223">D217+0.2*D217</f>
        <v>3.48</v>
      </c>
      <c r="D217" s="146">
        <v>2.9</v>
      </c>
    </row>
    <row r="218" spans="1:4" ht="21">
      <c r="A218" s="290" t="s">
        <v>2485</v>
      </c>
      <c r="B218" s="141" t="s">
        <v>2486</v>
      </c>
      <c r="C218" s="291">
        <f t="shared" si="11"/>
        <v>5.4</v>
      </c>
      <c r="D218" s="146">
        <v>4.5</v>
      </c>
    </row>
    <row r="219" spans="1:4" ht="21">
      <c r="A219" s="290" t="s">
        <v>2487</v>
      </c>
      <c r="B219" s="141" t="s">
        <v>2488</v>
      </c>
      <c r="C219" s="291">
        <f t="shared" si="11"/>
        <v>9</v>
      </c>
      <c r="D219" s="146">
        <v>7.5</v>
      </c>
    </row>
    <row r="220" spans="1:4" ht="21">
      <c r="A220" s="290" t="s">
        <v>2489</v>
      </c>
      <c r="B220" s="141" t="s">
        <v>2490</v>
      </c>
      <c r="C220" s="99">
        <f t="shared" si="11"/>
        <v>56.4</v>
      </c>
      <c r="D220" s="229">
        <v>47</v>
      </c>
    </row>
    <row r="221" spans="1:4" ht="21">
      <c r="A221" s="290" t="s">
        <v>2491</v>
      </c>
      <c r="B221" s="141" t="s">
        <v>2492</v>
      </c>
      <c r="C221" s="99">
        <f t="shared" si="11"/>
        <v>67.2</v>
      </c>
      <c r="D221" s="229">
        <v>56</v>
      </c>
    </row>
    <row r="222" spans="1:4" ht="21">
      <c r="A222" s="290" t="s">
        <v>2493</v>
      </c>
      <c r="B222" s="141" t="s">
        <v>2494</v>
      </c>
      <c r="C222" s="99">
        <f t="shared" si="11"/>
        <v>150</v>
      </c>
      <c r="D222" s="229">
        <v>125</v>
      </c>
    </row>
    <row r="223" spans="1:4" ht="21">
      <c r="A223" s="290" t="s">
        <v>2495</v>
      </c>
      <c r="B223" s="141" t="s">
        <v>2496</v>
      </c>
      <c r="C223" s="99">
        <f t="shared" si="11"/>
        <v>46.8</v>
      </c>
      <c r="D223" s="229">
        <v>39</v>
      </c>
    </row>
    <row r="224" spans="1:4" ht="34.5">
      <c r="A224" s="448" t="s">
        <v>2497</v>
      </c>
      <c r="B224" s="449"/>
      <c r="C224" s="449"/>
      <c r="D224" s="449"/>
    </row>
    <row r="225" spans="1:4" ht="21">
      <c r="A225" s="292" t="s">
        <v>2498</v>
      </c>
      <c r="B225" s="232" t="s">
        <v>2499</v>
      </c>
      <c r="C225" s="222">
        <f>D225*1.2</f>
        <v>13.92</v>
      </c>
      <c r="D225" s="222">
        <v>11.6</v>
      </c>
    </row>
    <row r="226" spans="1:4" ht="21">
      <c r="A226" s="292" t="s">
        <v>2500</v>
      </c>
      <c r="B226" s="232" t="s">
        <v>2501</v>
      </c>
      <c r="C226" s="222">
        <f>D226*1.2</f>
        <v>21.36</v>
      </c>
      <c r="D226" s="222">
        <v>17.8</v>
      </c>
    </row>
    <row r="227" spans="1:4" ht="21">
      <c r="A227" s="292" t="s">
        <v>2502</v>
      </c>
      <c r="B227" s="232" t="s">
        <v>2503</v>
      </c>
      <c r="C227" s="222">
        <f aca="true" t="shared" si="12" ref="C227:C258">D227*1.2</f>
        <v>30</v>
      </c>
      <c r="D227" s="222">
        <v>25</v>
      </c>
    </row>
    <row r="228" spans="1:4" ht="21">
      <c r="A228" s="292" t="s">
        <v>2504</v>
      </c>
      <c r="B228" s="232" t="s">
        <v>2505</v>
      </c>
      <c r="C228" s="222">
        <f t="shared" si="12"/>
        <v>3.5999999999999996</v>
      </c>
      <c r="D228" s="222">
        <v>3</v>
      </c>
    </row>
    <row r="229" spans="1:4" ht="21">
      <c r="A229" s="290" t="s">
        <v>2506</v>
      </c>
      <c r="B229" s="115" t="s">
        <v>2507</v>
      </c>
      <c r="C229" s="222">
        <f t="shared" si="12"/>
        <v>294</v>
      </c>
      <c r="D229" s="293">
        <v>245</v>
      </c>
    </row>
    <row r="230" spans="1:4" ht="21">
      <c r="A230" s="290" t="s">
        <v>2508</v>
      </c>
      <c r="B230" s="115" t="s">
        <v>2509</v>
      </c>
      <c r="C230" s="222">
        <f t="shared" si="12"/>
        <v>224.4</v>
      </c>
      <c r="D230" s="293">
        <v>187</v>
      </c>
    </row>
    <row r="231" spans="1:4" ht="21">
      <c r="A231" s="290" t="s">
        <v>2510</v>
      </c>
      <c r="B231" s="115" t="s">
        <v>2511</v>
      </c>
      <c r="C231" s="222">
        <f t="shared" si="12"/>
        <v>47.04</v>
      </c>
      <c r="D231" s="293">
        <v>39.2</v>
      </c>
    </row>
    <row r="232" spans="1:4" ht="21">
      <c r="A232" s="290" t="s">
        <v>40</v>
      </c>
      <c r="B232" s="141" t="s">
        <v>2512</v>
      </c>
      <c r="C232" s="222">
        <f t="shared" si="12"/>
        <v>9</v>
      </c>
      <c r="D232" s="99">
        <v>7.5</v>
      </c>
    </row>
    <row r="233" spans="1:4" ht="21">
      <c r="A233" s="290" t="s">
        <v>35</v>
      </c>
      <c r="B233" s="141" t="s">
        <v>2513</v>
      </c>
      <c r="C233" s="222">
        <f t="shared" si="12"/>
        <v>11.28</v>
      </c>
      <c r="D233" s="99">
        <v>9.4</v>
      </c>
    </row>
    <row r="234" spans="1:4" ht="21">
      <c r="A234" s="290" t="s">
        <v>36</v>
      </c>
      <c r="B234" s="141" t="s">
        <v>2514</v>
      </c>
      <c r="C234" s="222">
        <f t="shared" si="12"/>
        <v>16.8</v>
      </c>
      <c r="D234" s="99">
        <v>14</v>
      </c>
    </row>
    <row r="235" spans="1:4" ht="21">
      <c r="A235" s="290" t="s">
        <v>39</v>
      </c>
      <c r="B235" s="141" t="s">
        <v>2515</v>
      </c>
      <c r="C235" s="222">
        <f t="shared" si="12"/>
        <v>18</v>
      </c>
      <c r="D235" s="99">
        <v>15</v>
      </c>
    </row>
    <row r="236" spans="1:4" ht="21">
      <c r="A236" s="290" t="s">
        <v>2516</v>
      </c>
      <c r="B236" s="141" t="s">
        <v>2517</v>
      </c>
      <c r="C236" s="222">
        <f t="shared" si="12"/>
        <v>21.84</v>
      </c>
      <c r="D236" s="99">
        <v>18.2</v>
      </c>
    </row>
    <row r="237" spans="1:4" ht="21">
      <c r="A237" s="292" t="s">
        <v>2518</v>
      </c>
      <c r="B237" s="115" t="s">
        <v>2519</v>
      </c>
      <c r="C237" s="222">
        <f t="shared" si="12"/>
        <v>14.76</v>
      </c>
      <c r="D237" s="229">
        <v>12.3</v>
      </c>
    </row>
    <row r="238" spans="1:4" ht="21">
      <c r="A238" s="292" t="s">
        <v>2520</v>
      </c>
      <c r="B238" s="115" t="s">
        <v>2521</v>
      </c>
      <c r="C238" s="222">
        <f t="shared" si="12"/>
        <v>23.639999999999997</v>
      </c>
      <c r="D238" s="229">
        <v>19.7</v>
      </c>
    </row>
    <row r="239" spans="1:4" ht="21">
      <c r="A239" s="292" t="s">
        <v>2522</v>
      </c>
      <c r="B239" s="115" t="s">
        <v>2523</v>
      </c>
      <c r="C239" s="222">
        <f t="shared" si="12"/>
        <v>174.72</v>
      </c>
      <c r="D239" s="229">
        <v>145.6</v>
      </c>
    </row>
    <row r="240" spans="1:4" ht="21">
      <c r="A240" s="292" t="s">
        <v>2524</v>
      </c>
      <c r="B240" s="115" t="s">
        <v>2525</v>
      </c>
      <c r="C240" s="222">
        <f t="shared" si="12"/>
        <v>104.39999999999999</v>
      </c>
      <c r="D240" s="229">
        <v>87</v>
      </c>
    </row>
    <row r="241" spans="1:4" ht="21">
      <c r="A241" s="292" t="s">
        <v>2526</v>
      </c>
      <c r="B241" s="115" t="s">
        <v>2527</v>
      </c>
      <c r="C241" s="222">
        <f t="shared" si="12"/>
        <v>117.6</v>
      </c>
      <c r="D241" s="229">
        <v>98</v>
      </c>
    </row>
    <row r="242" spans="1:4" ht="21">
      <c r="A242" s="294" t="s">
        <v>2528</v>
      </c>
      <c r="B242" s="115" t="s">
        <v>2529</v>
      </c>
      <c r="C242" s="222">
        <f t="shared" si="12"/>
        <v>76.2</v>
      </c>
      <c r="D242" s="229">
        <v>63.5</v>
      </c>
    </row>
    <row r="243" spans="1:4" ht="21">
      <c r="A243" s="292" t="s">
        <v>2530</v>
      </c>
      <c r="B243" s="115" t="s">
        <v>2531</v>
      </c>
      <c r="C243" s="222">
        <f t="shared" si="12"/>
        <v>1.7999999999999998</v>
      </c>
      <c r="D243" s="229">
        <v>1.5</v>
      </c>
    </row>
    <row r="244" spans="1:4" ht="21">
      <c r="A244" s="292" t="s">
        <v>2532</v>
      </c>
      <c r="B244" s="115" t="s">
        <v>2533</v>
      </c>
      <c r="C244" s="222">
        <f t="shared" si="12"/>
        <v>1.7999999999999998</v>
      </c>
      <c r="D244" s="229">
        <v>1.5</v>
      </c>
    </row>
    <row r="245" spans="1:4" ht="21">
      <c r="A245" s="292" t="s">
        <v>2534</v>
      </c>
      <c r="B245" s="115" t="s">
        <v>2535</v>
      </c>
      <c r="C245" s="222">
        <f t="shared" si="12"/>
        <v>1.92</v>
      </c>
      <c r="D245" s="229">
        <v>1.6</v>
      </c>
    </row>
    <row r="246" spans="1:4" ht="21">
      <c r="A246" s="292" t="s">
        <v>61</v>
      </c>
      <c r="B246" s="115" t="s">
        <v>2536</v>
      </c>
      <c r="C246" s="222">
        <f t="shared" si="12"/>
        <v>14.399999999999999</v>
      </c>
      <c r="D246" s="99">
        <v>12</v>
      </c>
    </row>
    <row r="247" spans="1:4" ht="21">
      <c r="A247" s="292" t="s">
        <v>2537</v>
      </c>
      <c r="B247" s="115" t="s">
        <v>2538</v>
      </c>
      <c r="C247" s="222">
        <f t="shared" si="12"/>
        <v>15.6</v>
      </c>
      <c r="D247" s="99">
        <v>13</v>
      </c>
    </row>
    <row r="248" spans="1:4" ht="21">
      <c r="A248" s="292" t="s">
        <v>62</v>
      </c>
      <c r="B248" s="115" t="s">
        <v>2539</v>
      </c>
      <c r="C248" s="222">
        <f t="shared" si="12"/>
        <v>19.56</v>
      </c>
      <c r="D248" s="99">
        <v>16.3</v>
      </c>
    </row>
    <row r="249" spans="1:4" ht="21">
      <c r="A249" s="292" t="s">
        <v>55</v>
      </c>
      <c r="B249" s="115" t="s">
        <v>2540</v>
      </c>
      <c r="C249" s="222">
        <f t="shared" si="12"/>
        <v>3</v>
      </c>
      <c r="D249" s="229">
        <v>2.5</v>
      </c>
    </row>
    <row r="250" spans="1:4" ht="21">
      <c r="A250" s="292" t="s">
        <v>2541</v>
      </c>
      <c r="B250" s="115" t="s">
        <v>2542</v>
      </c>
      <c r="C250" s="295">
        <f t="shared" si="12"/>
        <v>0.18</v>
      </c>
      <c r="D250" s="146">
        <v>0.15</v>
      </c>
    </row>
    <row r="251" spans="1:4" ht="21">
      <c r="A251" s="292" t="s">
        <v>2543</v>
      </c>
      <c r="B251" s="115" t="s">
        <v>2544</v>
      </c>
      <c r="C251" s="295">
        <f t="shared" si="12"/>
        <v>0.216</v>
      </c>
      <c r="D251" s="146">
        <v>0.18</v>
      </c>
    </row>
    <row r="252" spans="1:4" ht="21">
      <c r="A252" s="292" t="s">
        <v>2545</v>
      </c>
      <c r="B252" s="115" t="s">
        <v>2546</v>
      </c>
      <c r="C252" s="295">
        <f t="shared" si="12"/>
        <v>0.168</v>
      </c>
      <c r="D252" s="146">
        <v>0.14</v>
      </c>
    </row>
    <row r="253" spans="1:4" ht="21">
      <c r="A253" s="292" t="s">
        <v>2547</v>
      </c>
      <c r="B253" s="115" t="s">
        <v>2548</v>
      </c>
      <c r="C253" s="222">
        <f t="shared" si="12"/>
        <v>32.4</v>
      </c>
      <c r="D253" s="99">
        <v>27</v>
      </c>
    </row>
    <row r="254" spans="1:4" ht="21">
      <c r="A254" s="292" t="s">
        <v>2549</v>
      </c>
      <c r="B254" s="115" t="s">
        <v>2550</v>
      </c>
      <c r="C254" s="222">
        <f t="shared" si="12"/>
        <v>32.4</v>
      </c>
      <c r="D254" s="99">
        <v>27</v>
      </c>
    </row>
    <row r="255" spans="1:4" ht="21">
      <c r="A255" s="292" t="s">
        <v>2551</v>
      </c>
      <c r="B255" s="115" t="s">
        <v>2552</v>
      </c>
      <c r="C255" s="272">
        <f>D255*1.2</f>
        <v>1.08</v>
      </c>
      <c r="D255" s="99">
        <v>0.9</v>
      </c>
    </row>
    <row r="256" spans="1:4" ht="21">
      <c r="A256" s="296" t="s">
        <v>2553</v>
      </c>
      <c r="B256" s="297" t="s">
        <v>2554</v>
      </c>
      <c r="C256" s="222">
        <f t="shared" si="12"/>
        <v>1.7999999999999998</v>
      </c>
      <c r="D256" s="229">
        <v>1.5</v>
      </c>
    </row>
    <row r="257" spans="1:4" ht="21">
      <c r="A257" s="296" t="s">
        <v>2555</v>
      </c>
      <c r="B257" s="297" t="s">
        <v>2556</v>
      </c>
      <c r="C257" s="222">
        <f t="shared" si="12"/>
        <v>2.04</v>
      </c>
      <c r="D257" s="229">
        <v>1.7</v>
      </c>
    </row>
    <row r="258" spans="1:4" ht="21.75" thickBot="1">
      <c r="A258" s="298" t="s">
        <v>2557</v>
      </c>
      <c r="B258" s="299" t="s">
        <v>2558</v>
      </c>
      <c r="C258" s="300">
        <f t="shared" si="12"/>
        <v>2.28</v>
      </c>
      <c r="D258" s="301">
        <v>1.9</v>
      </c>
    </row>
  </sheetData>
  <sheetProtection/>
  <mergeCells count="28">
    <mergeCell ref="A2:D2"/>
    <mergeCell ref="A3:D3"/>
    <mergeCell ref="A4:D4"/>
    <mergeCell ref="A14:D14"/>
    <mergeCell ref="A23:D23"/>
    <mergeCell ref="A24:D24"/>
    <mergeCell ref="A33:D33"/>
    <mergeCell ref="A42:D42"/>
    <mergeCell ref="A61:D61"/>
    <mergeCell ref="A67:D67"/>
    <mergeCell ref="A68:D68"/>
    <mergeCell ref="A70:D70"/>
    <mergeCell ref="A82:D82"/>
    <mergeCell ref="A87:D87"/>
    <mergeCell ref="A101:D101"/>
    <mergeCell ref="A102:D102"/>
    <mergeCell ref="A107:D107"/>
    <mergeCell ref="B108:B120"/>
    <mergeCell ref="A179:D179"/>
    <mergeCell ref="A207:D207"/>
    <mergeCell ref="A215:D215"/>
    <mergeCell ref="A224:D224"/>
    <mergeCell ref="A121:D121"/>
    <mergeCell ref="B122:B135"/>
    <mergeCell ref="A136:D136"/>
    <mergeCell ref="A145:D145"/>
    <mergeCell ref="A151:D151"/>
    <mergeCell ref="A178:D178"/>
  </mergeCells>
  <printOptions/>
  <pageMargins left="0.3937007874015748" right="0.1968503937007874" top="0.3937007874015748" bottom="0.3937007874015748" header="0.31496062992125984" footer="0.31496062992125984"/>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95"/>
  <sheetViews>
    <sheetView zoomScale="70" zoomScaleNormal="70" zoomScaleSheetLayoutView="76" zoomScalePageLayoutView="0" workbookViewId="0" topLeftCell="A1">
      <pane ySplit="1" topLeftCell="A38" activePane="bottomLeft" state="frozen"/>
      <selection pane="topLeft" activeCell="A1" sqref="A1"/>
      <selection pane="bottomLeft" activeCell="E42" sqref="E42"/>
    </sheetView>
  </sheetViews>
  <sheetFormatPr defaultColWidth="9.00390625" defaultRowHeight="12.75"/>
  <cols>
    <col min="1" max="1" width="55.00390625" style="0" bestFit="1" customWidth="1"/>
    <col min="2" max="2" width="118.125" style="0" bestFit="1" customWidth="1"/>
    <col min="3" max="3" width="26.75390625" style="0" customWidth="1"/>
    <col min="4" max="4" width="19.00390625" style="0" bestFit="1" customWidth="1"/>
    <col min="5" max="5" width="19.625" style="0" customWidth="1"/>
  </cols>
  <sheetData>
    <row r="1" spans="1:15" ht="70.5" customHeight="1">
      <c r="A1" s="117" t="s">
        <v>145</v>
      </c>
      <c r="B1" s="117" t="s">
        <v>146</v>
      </c>
      <c r="C1" s="117" t="s">
        <v>147</v>
      </c>
      <c r="D1" s="117" t="s">
        <v>148</v>
      </c>
      <c r="E1" s="117" t="s">
        <v>397</v>
      </c>
      <c r="F1" s="18"/>
      <c r="G1" s="18"/>
      <c r="H1" s="18"/>
      <c r="I1" s="18"/>
      <c r="J1" s="18"/>
      <c r="K1" s="18"/>
      <c r="L1" s="18"/>
      <c r="M1" s="18"/>
      <c r="N1" s="18"/>
      <c r="O1" s="18"/>
    </row>
    <row r="2" spans="1:13" ht="31.5" customHeight="1">
      <c r="A2" s="324" t="s">
        <v>151</v>
      </c>
      <c r="B2" s="325"/>
      <c r="C2" s="325"/>
      <c r="D2" s="325"/>
      <c r="E2" s="325"/>
      <c r="F2" s="18"/>
      <c r="G2" s="18"/>
      <c r="H2" s="18"/>
      <c r="I2" s="18"/>
      <c r="J2" s="18"/>
      <c r="K2" s="18"/>
      <c r="L2" s="18"/>
      <c r="M2" s="18"/>
    </row>
    <row r="3" spans="1:13" ht="101.25">
      <c r="A3" s="43" t="s">
        <v>152</v>
      </c>
      <c r="B3" s="48" t="s">
        <v>153</v>
      </c>
      <c r="C3" s="45" t="s">
        <v>150</v>
      </c>
      <c r="D3" s="46">
        <f>E3+0.2*E3</f>
        <v>2748</v>
      </c>
      <c r="E3" s="47">
        <v>2290</v>
      </c>
      <c r="F3" s="18"/>
      <c r="G3" s="18"/>
      <c r="H3" s="18"/>
      <c r="I3" s="18"/>
      <c r="J3" s="18"/>
      <c r="K3" s="18"/>
      <c r="L3" s="18"/>
      <c r="M3" s="18"/>
    </row>
    <row r="4" spans="1:13" ht="40.5">
      <c r="A4" s="49" t="s">
        <v>154</v>
      </c>
      <c r="B4" s="48" t="s">
        <v>155</v>
      </c>
      <c r="C4" s="45" t="s">
        <v>150</v>
      </c>
      <c r="D4" s="46">
        <f>E4+0.2*E4</f>
        <v>4950</v>
      </c>
      <c r="E4" s="47">
        <v>4125</v>
      </c>
      <c r="F4" s="18"/>
      <c r="G4" s="18"/>
      <c r="H4" s="18"/>
      <c r="I4" s="18"/>
      <c r="J4" s="18"/>
      <c r="K4" s="18"/>
      <c r="L4" s="18"/>
      <c r="M4" s="18"/>
    </row>
    <row r="5" spans="1:13" ht="29.25" customHeight="1">
      <c r="A5" s="324"/>
      <c r="B5" s="325"/>
      <c r="C5" s="325"/>
      <c r="D5" s="325"/>
      <c r="E5" s="325"/>
      <c r="F5" s="18"/>
      <c r="G5" s="18"/>
      <c r="H5" s="18"/>
      <c r="I5" s="18"/>
      <c r="J5" s="18"/>
      <c r="K5" s="18"/>
      <c r="L5" s="18"/>
      <c r="M5" s="18"/>
    </row>
    <row r="6" spans="1:13" ht="40.5">
      <c r="A6" s="43" t="s">
        <v>156</v>
      </c>
      <c r="B6" s="44" t="s">
        <v>157</v>
      </c>
      <c r="C6" s="45" t="s">
        <v>150</v>
      </c>
      <c r="D6" s="46">
        <f>E6+0.2*E6</f>
        <v>550.8</v>
      </c>
      <c r="E6" s="47">
        <v>459</v>
      </c>
      <c r="F6" s="18"/>
      <c r="G6" s="18"/>
      <c r="H6" s="18"/>
      <c r="I6" s="18"/>
      <c r="J6" s="18"/>
      <c r="K6" s="18"/>
      <c r="L6" s="18"/>
      <c r="M6" s="18"/>
    </row>
    <row r="7" spans="1:13" ht="40.5">
      <c r="A7" s="43" t="s">
        <v>158</v>
      </c>
      <c r="B7" s="50" t="s">
        <v>159</v>
      </c>
      <c r="C7" s="45" t="s">
        <v>150</v>
      </c>
      <c r="D7" s="46">
        <f>E7+0.2*E7</f>
        <v>2690.4</v>
      </c>
      <c r="E7" s="47">
        <v>2242</v>
      </c>
      <c r="F7" s="18"/>
      <c r="G7" s="18"/>
      <c r="H7" s="18"/>
      <c r="I7" s="18"/>
      <c r="J7" s="18"/>
      <c r="K7" s="18"/>
      <c r="L7" s="18"/>
      <c r="M7" s="18"/>
    </row>
    <row r="8" spans="1:13" ht="101.25">
      <c r="A8" s="49" t="s">
        <v>160</v>
      </c>
      <c r="B8" s="44" t="s">
        <v>161</v>
      </c>
      <c r="C8" s="45" t="s">
        <v>150</v>
      </c>
      <c r="D8" s="46">
        <f>E8+0.2*E8</f>
        <v>474</v>
      </c>
      <c r="E8" s="47">
        <v>395</v>
      </c>
      <c r="F8" s="18"/>
      <c r="G8" s="18"/>
      <c r="H8" s="18"/>
      <c r="I8" s="18"/>
      <c r="J8" s="18"/>
      <c r="K8" s="18"/>
      <c r="L8" s="18"/>
      <c r="M8" s="18"/>
    </row>
    <row r="9" spans="1:13" ht="21">
      <c r="A9" s="49" t="s">
        <v>162</v>
      </c>
      <c r="B9" s="44" t="s">
        <v>163</v>
      </c>
      <c r="C9" s="45" t="s">
        <v>150</v>
      </c>
      <c r="D9" s="46">
        <f aca="true" t="shared" si="0" ref="D9:D17">E9+0.2*E9</f>
        <v>3069.6</v>
      </c>
      <c r="E9" s="47">
        <v>2558</v>
      </c>
      <c r="F9" s="18"/>
      <c r="G9" s="18"/>
      <c r="H9" s="18"/>
      <c r="I9" s="18"/>
      <c r="J9" s="18"/>
      <c r="K9" s="18"/>
      <c r="L9" s="18"/>
      <c r="M9" s="18"/>
    </row>
    <row r="10" spans="1:13" ht="21">
      <c r="A10" s="49" t="s">
        <v>164</v>
      </c>
      <c r="B10" s="44" t="s">
        <v>163</v>
      </c>
      <c r="C10" s="45" t="s">
        <v>150</v>
      </c>
      <c r="D10" s="46">
        <f t="shared" si="0"/>
        <v>3069.6</v>
      </c>
      <c r="E10" s="47">
        <v>2558</v>
      </c>
      <c r="F10" s="18"/>
      <c r="G10" s="18"/>
      <c r="H10" s="18"/>
      <c r="I10" s="18"/>
      <c r="J10" s="18"/>
      <c r="K10" s="18"/>
      <c r="L10" s="18"/>
      <c r="M10" s="18"/>
    </row>
    <row r="11" spans="1:13" ht="21">
      <c r="A11" s="49" t="s">
        <v>165</v>
      </c>
      <c r="B11" s="44" t="s">
        <v>163</v>
      </c>
      <c r="C11" s="45" t="s">
        <v>150</v>
      </c>
      <c r="D11" s="46">
        <f t="shared" si="0"/>
        <v>2700</v>
      </c>
      <c r="E11" s="47">
        <v>2250</v>
      </c>
      <c r="F11" s="18"/>
      <c r="G11" s="18"/>
      <c r="H11" s="18"/>
      <c r="I11" s="18"/>
      <c r="J11" s="18"/>
      <c r="K11" s="18"/>
      <c r="L11" s="18"/>
      <c r="M11" s="18"/>
    </row>
    <row r="12" spans="1:13" ht="21">
      <c r="A12" s="49" t="s">
        <v>166</v>
      </c>
      <c r="B12" s="44" t="s">
        <v>163</v>
      </c>
      <c r="C12" s="45" t="s">
        <v>150</v>
      </c>
      <c r="D12" s="46">
        <f t="shared" si="0"/>
        <v>3205.2</v>
      </c>
      <c r="E12" s="47">
        <v>2671</v>
      </c>
      <c r="F12" s="18"/>
      <c r="G12" s="18"/>
      <c r="H12" s="18"/>
      <c r="I12" s="18"/>
      <c r="J12" s="18"/>
      <c r="K12" s="18"/>
      <c r="L12" s="18"/>
      <c r="M12" s="18"/>
    </row>
    <row r="13" spans="1:13" ht="21">
      <c r="A13" s="49" t="s">
        <v>167</v>
      </c>
      <c r="B13" s="44" t="s">
        <v>168</v>
      </c>
      <c r="C13" s="45" t="s">
        <v>150</v>
      </c>
      <c r="D13" s="46">
        <f t="shared" si="0"/>
        <v>3205.2</v>
      </c>
      <c r="E13" s="47">
        <v>2671</v>
      </c>
      <c r="F13" s="18"/>
      <c r="G13" s="18"/>
      <c r="H13" s="18"/>
      <c r="I13" s="18"/>
      <c r="J13" s="18"/>
      <c r="K13" s="18"/>
      <c r="L13" s="18"/>
      <c r="M13" s="18"/>
    </row>
    <row r="14" spans="1:13" ht="21">
      <c r="A14" s="49" t="s">
        <v>169</v>
      </c>
      <c r="B14" s="44" t="s">
        <v>170</v>
      </c>
      <c r="C14" s="45" t="s">
        <v>150</v>
      </c>
      <c r="D14" s="46">
        <f t="shared" si="0"/>
        <v>3205.2</v>
      </c>
      <c r="E14" s="47">
        <v>2671</v>
      </c>
      <c r="F14" s="18"/>
      <c r="G14" s="18"/>
      <c r="H14" s="18"/>
      <c r="I14" s="18"/>
      <c r="J14" s="18"/>
      <c r="K14" s="18"/>
      <c r="L14" s="18"/>
      <c r="M14" s="18"/>
    </row>
    <row r="15" spans="1:13" ht="21">
      <c r="A15" s="49" t="s">
        <v>171</v>
      </c>
      <c r="B15" s="44" t="s">
        <v>172</v>
      </c>
      <c r="C15" s="45" t="s">
        <v>150</v>
      </c>
      <c r="D15" s="46">
        <f t="shared" si="0"/>
        <v>2868</v>
      </c>
      <c r="E15" s="47">
        <v>2390</v>
      </c>
      <c r="F15" s="18"/>
      <c r="G15" s="18"/>
      <c r="H15" s="18"/>
      <c r="I15" s="18"/>
      <c r="J15" s="18"/>
      <c r="K15" s="18"/>
      <c r="L15" s="18"/>
      <c r="M15" s="18"/>
    </row>
    <row r="16" spans="1:13" ht="21">
      <c r="A16" s="49" t="s">
        <v>173</v>
      </c>
      <c r="B16" s="44" t="s">
        <v>174</v>
      </c>
      <c r="C16" s="45" t="s">
        <v>150</v>
      </c>
      <c r="D16" s="46">
        <f t="shared" si="0"/>
        <v>592.8</v>
      </c>
      <c r="E16" s="47">
        <v>494</v>
      </c>
      <c r="F16" s="18"/>
      <c r="G16" s="18"/>
      <c r="H16" s="18"/>
      <c r="I16" s="18"/>
      <c r="J16" s="18"/>
      <c r="K16" s="18"/>
      <c r="L16" s="18"/>
      <c r="M16" s="18"/>
    </row>
    <row r="17" spans="1:13" ht="21">
      <c r="A17" s="49" t="s">
        <v>175</v>
      </c>
      <c r="B17" s="44" t="s">
        <v>172</v>
      </c>
      <c r="C17" s="45" t="s">
        <v>150</v>
      </c>
      <c r="D17" s="46">
        <f t="shared" si="0"/>
        <v>504</v>
      </c>
      <c r="E17" s="47">
        <v>420</v>
      </c>
      <c r="F17" s="18"/>
      <c r="G17" s="18"/>
      <c r="H17" s="18"/>
      <c r="I17" s="18"/>
      <c r="J17" s="18"/>
      <c r="K17" s="18"/>
      <c r="L17" s="18"/>
      <c r="M17" s="18"/>
    </row>
    <row r="18" spans="1:13" ht="21">
      <c r="A18" s="322" t="s">
        <v>176</v>
      </c>
      <c r="B18" s="323"/>
      <c r="C18" s="323"/>
      <c r="D18" s="323"/>
      <c r="E18" s="323"/>
      <c r="F18" s="18"/>
      <c r="G18" s="18"/>
      <c r="H18" s="18"/>
      <c r="I18" s="18"/>
      <c r="J18" s="18"/>
      <c r="K18" s="18"/>
      <c r="L18" s="18"/>
      <c r="M18" s="18"/>
    </row>
    <row r="19" spans="1:13" ht="101.25">
      <c r="A19" s="49" t="s">
        <v>177</v>
      </c>
      <c r="B19" s="44" t="s">
        <v>178</v>
      </c>
      <c r="C19" s="45" t="s">
        <v>150</v>
      </c>
      <c r="D19" s="46">
        <f>E19+0.2*E19</f>
        <v>4032</v>
      </c>
      <c r="E19" s="47">
        <v>3360</v>
      </c>
      <c r="F19" s="18"/>
      <c r="G19" s="18"/>
      <c r="H19" s="18"/>
      <c r="I19" s="18"/>
      <c r="J19" s="18"/>
      <c r="K19" s="18"/>
      <c r="L19" s="18"/>
      <c r="M19" s="18"/>
    </row>
    <row r="20" spans="1:13" ht="101.25">
      <c r="A20" s="49" t="s">
        <v>179</v>
      </c>
      <c r="B20" s="44" t="s">
        <v>180</v>
      </c>
      <c r="C20" s="45" t="s">
        <v>150</v>
      </c>
      <c r="D20" s="46">
        <f aca="true" t="shared" si="1" ref="D20:D31">E20+0.2*E20</f>
        <v>2976</v>
      </c>
      <c r="E20" s="47">
        <v>2480</v>
      </c>
      <c r="F20" s="18"/>
      <c r="G20" s="18"/>
      <c r="H20" s="18"/>
      <c r="I20" s="18"/>
      <c r="J20" s="18"/>
      <c r="K20" s="18"/>
      <c r="L20" s="18"/>
      <c r="M20" s="18"/>
    </row>
    <row r="21" spans="1:13" ht="162">
      <c r="A21" s="51" t="s">
        <v>181</v>
      </c>
      <c r="B21" s="44" t="s">
        <v>182</v>
      </c>
      <c r="C21" s="45" t="s">
        <v>150</v>
      </c>
      <c r="D21" s="46">
        <f t="shared" si="1"/>
        <v>5468.4</v>
      </c>
      <c r="E21" s="47">
        <v>4557</v>
      </c>
      <c r="F21" s="18"/>
      <c r="G21" s="18"/>
      <c r="H21" s="18"/>
      <c r="I21" s="18"/>
      <c r="J21" s="18"/>
      <c r="K21" s="18"/>
      <c r="L21" s="18"/>
      <c r="M21" s="18"/>
    </row>
    <row r="22" spans="1:13" ht="60.75">
      <c r="A22" s="43" t="s">
        <v>183</v>
      </c>
      <c r="B22" s="44" t="s">
        <v>184</v>
      </c>
      <c r="C22" s="45" t="s">
        <v>150</v>
      </c>
      <c r="D22" s="46">
        <f t="shared" si="1"/>
        <v>3588</v>
      </c>
      <c r="E22" s="47">
        <v>2990</v>
      </c>
      <c r="F22" s="18"/>
      <c r="G22" s="18"/>
      <c r="H22" s="18"/>
      <c r="I22" s="18"/>
      <c r="J22" s="18"/>
      <c r="K22" s="18"/>
      <c r="L22" s="18"/>
      <c r="M22" s="18"/>
    </row>
    <row r="23" spans="1:13" ht="162">
      <c r="A23" s="51" t="s">
        <v>185</v>
      </c>
      <c r="B23" s="44" t="s">
        <v>186</v>
      </c>
      <c r="C23" s="45" t="s">
        <v>150</v>
      </c>
      <c r="D23" s="46">
        <f t="shared" si="1"/>
        <v>3552</v>
      </c>
      <c r="E23" s="47">
        <v>2960</v>
      </c>
      <c r="F23" s="18"/>
      <c r="G23" s="18"/>
      <c r="H23" s="18"/>
      <c r="I23" s="18"/>
      <c r="J23" s="18"/>
      <c r="K23" s="18"/>
      <c r="L23" s="18"/>
      <c r="M23" s="18"/>
    </row>
    <row r="24" spans="1:13" ht="40.5">
      <c r="A24" s="51" t="s">
        <v>187</v>
      </c>
      <c r="B24" s="50" t="s">
        <v>188</v>
      </c>
      <c r="C24" s="45" t="s">
        <v>150</v>
      </c>
      <c r="D24" s="46">
        <f t="shared" si="1"/>
        <v>4716</v>
      </c>
      <c r="E24" s="47">
        <v>3930</v>
      </c>
      <c r="F24" s="18"/>
      <c r="G24" s="18"/>
      <c r="H24" s="18"/>
      <c r="I24" s="18"/>
      <c r="J24" s="18"/>
      <c r="K24" s="18"/>
      <c r="L24" s="18"/>
      <c r="M24" s="18"/>
    </row>
    <row r="25" spans="1:13" ht="141.75">
      <c r="A25" s="51" t="s">
        <v>189</v>
      </c>
      <c r="B25" s="44" t="s">
        <v>190</v>
      </c>
      <c r="C25" s="45" t="s">
        <v>150</v>
      </c>
      <c r="D25" s="46">
        <f t="shared" si="1"/>
        <v>5592</v>
      </c>
      <c r="E25" s="47">
        <v>4660</v>
      </c>
      <c r="F25" s="18"/>
      <c r="G25" s="18"/>
      <c r="H25" s="18"/>
      <c r="I25" s="18"/>
      <c r="J25" s="18"/>
      <c r="K25" s="18"/>
      <c r="L25" s="18"/>
      <c r="M25" s="18"/>
    </row>
    <row r="26" spans="1:13" ht="141.75">
      <c r="A26" s="51" t="s">
        <v>191</v>
      </c>
      <c r="B26" s="44" t="s">
        <v>192</v>
      </c>
      <c r="C26" s="45" t="s">
        <v>150</v>
      </c>
      <c r="D26" s="46">
        <f t="shared" si="1"/>
        <v>5268</v>
      </c>
      <c r="E26" s="47">
        <v>4390</v>
      </c>
      <c r="F26" s="18"/>
      <c r="G26" s="18"/>
      <c r="H26" s="18"/>
      <c r="I26" s="18"/>
      <c r="J26" s="18"/>
      <c r="K26" s="18"/>
      <c r="L26" s="18"/>
      <c r="M26" s="18"/>
    </row>
    <row r="27" spans="1:13" ht="60.75">
      <c r="A27" s="51" t="s">
        <v>193</v>
      </c>
      <c r="B27" s="44" t="s">
        <v>194</v>
      </c>
      <c r="C27" s="45" t="s">
        <v>150</v>
      </c>
      <c r="D27" s="46">
        <f t="shared" si="1"/>
        <v>4116</v>
      </c>
      <c r="E27" s="47">
        <v>3430</v>
      </c>
      <c r="F27" s="18"/>
      <c r="G27" s="18"/>
      <c r="H27" s="18"/>
      <c r="I27" s="18"/>
      <c r="J27" s="18"/>
      <c r="K27" s="18"/>
      <c r="L27" s="18"/>
      <c r="M27" s="18"/>
    </row>
    <row r="28" spans="1:13" ht="141.75">
      <c r="A28" s="49" t="s">
        <v>195</v>
      </c>
      <c r="B28" s="44" t="s">
        <v>196</v>
      </c>
      <c r="C28" s="45" t="s">
        <v>150</v>
      </c>
      <c r="D28" s="46">
        <f t="shared" si="1"/>
        <v>5136</v>
      </c>
      <c r="E28" s="47">
        <v>4280</v>
      </c>
      <c r="F28" s="18"/>
      <c r="G28" s="18"/>
      <c r="H28" s="18"/>
      <c r="I28" s="18"/>
      <c r="J28" s="18"/>
      <c r="K28" s="18"/>
      <c r="L28" s="18"/>
      <c r="M28" s="18"/>
    </row>
    <row r="29" spans="1:13" ht="182.25">
      <c r="A29" s="49" t="s">
        <v>197</v>
      </c>
      <c r="B29" s="44" t="s">
        <v>198</v>
      </c>
      <c r="C29" s="45" t="s">
        <v>150</v>
      </c>
      <c r="D29" s="46">
        <f t="shared" si="1"/>
        <v>5388</v>
      </c>
      <c r="E29" s="47">
        <v>4490</v>
      </c>
      <c r="F29" s="18"/>
      <c r="G29" s="18"/>
      <c r="H29" s="18"/>
      <c r="I29" s="18"/>
      <c r="J29" s="18"/>
      <c r="K29" s="18"/>
      <c r="L29" s="18"/>
      <c r="M29" s="18"/>
    </row>
    <row r="30" spans="1:13" ht="162">
      <c r="A30" s="49" t="s">
        <v>199</v>
      </c>
      <c r="B30" s="44" t="s">
        <v>200</v>
      </c>
      <c r="C30" s="45" t="s">
        <v>150</v>
      </c>
      <c r="D30" s="46">
        <f t="shared" si="1"/>
        <v>3586.8</v>
      </c>
      <c r="E30" s="47">
        <v>2989</v>
      </c>
      <c r="F30" s="18"/>
      <c r="G30" s="18"/>
      <c r="H30" s="18"/>
      <c r="I30" s="18"/>
      <c r="J30" s="18"/>
      <c r="K30" s="18"/>
      <c r="L30" s="18"/>
      <c r="M30" s="18"/>
    </row>
    <row r="31" spans="1:13" ht="141.75">
      <c r="A31" s="49" t="s">
        <v>201</v>
      </c>
      <c r="B31" s="44" t="s">
        <v>202</v>
      </c>
      <c r="C31" s="45" t="s">
        <v>150</v>
      </c>
      <c r="D31" s="46">
        <f t="shared" si="1"/>
        <v>3802.8</v>
      </c>
      <c r="E31" s="47">
        <v>3169</v>
      </c>
      <c r="F31" s="18"/>
      <c r="G31" s="18"/>
      <c r="H31" s="18"/>
      <c r="I31" s="18"/>
      <c r="J31" s="18"/>
      <c r="K31" s="18"/>
      <c r="L31" s="18"/>
      <c r="M31" s="18"/>
    </row>
    <row r="32" spans="1:13" ht="21">
      <c r="A32" s="322" t="s">
        <v>203</v>
      </c>
      <c r="B32" s="323"/>
      <c r="C32" s="323"/>
      <c r="D32" s="323"/>
      <c r="E32" s="323"/>
      <c r="F32" s="18"/>
      <c r="G32" s="18"/>
      <c r="H32" s="18"/>
      <c r="I32" s="18"/>
      <c r="J32" s="18"/>
      <c r="K32" s="18"/>
      <c r="L32" s="18"/>
      <c r="M32" s="18"/>
    </row>
    <row r="33" spans="1:13" ht="162">
      <c r="A33" s="49" t="s">
        <v>204</v>
      </c>
      <c r="B33" s="48" t="s">
        <v>205</v>
      </c>
      <c r="C33" s="45" t="s">
        <v>150</v>
      </c>
      <c r="D33" s="46">
        <f aca="true" t="shared" si="2" ref="D33:D38">E33+0.2*E33</f>
        <v>4052.4</v>
      </c>
      <c r="E33" s="47">
        <v>3377</v>
      </c>
      <c r="F33" s="18"/>
      <c r="G33" s="18"/>
      <c r="H33" s="18"/>
      <c r="I33" s="18"/>
      <c r="J33" s="18"/>
      <c r="K33" s="18"/>
      <c r="L33" s="18"/>
      <c r="M33" s="18"/>
    </row>
    <row r="34" spans="1:13" ht="141.75">
      <c r="A34" s="49" t="s">
        <v>206</v>
      </c>
      <c r="B34" s="48" t="s">
        <v>207</v>
      </c>
      <c r="C34" s="45" t="s">
        <v>150</v>
      </c>
      <c r="D34" s="46">
        <f t="shared" si="2"/>
        <v>2757.6</v>
      </c>
      <c r="E34" s="47">
        <v>2298</v>
      </c>
      <c r="F34" s="18"/>
      <c r="G34" s="18"/>
      <c r="H34" s="18"/>
      <c r="I34" s="18"/>
      <c r="J34" s="18"/>
      <c r="K34" s="18"/>
      <c r="L34" s="18"/>
      <c r="M34" s="18"/>
    </row>
    <row r="35" spans="1:13" ht="222.75">
      <c r="A35" s="49" t="s">
        <v>208</v>
      </c>
      <c r="B35" s="48" t="s">
        <v>209</v>
      </c>
      <c r="C35" s="45" t="s">
        <v>150</v>
      </c>
      <c r="D35" s="46">
        <f t="shared" si="2"/>
        <v>3597.6</v>
      </c>
      <c r="E35" s="47">
        <v>2998</v>
      </c>
      <c r="F35" s="18"/>
      <c r="G35" s="18"/>
      <c r="H35" s="18"/>
      <c r="I35" s="18"/>
      <c r="J35" s="18"/>
      <c r="K35" s="18"/>
      <c r="L35" s="18"/>
      <c r="M35" s="18"/>
    </row>
    <row r="36" spans="1:13" ht="81">
      <c r="A36" s="49" t="s">
        <v>132</v>
      </c>
      <c r="B36" s="48" t="s">
        <v>210</v>
      </c>
      <c r="C36" s="45" t="s">
        <v>150</v>
      </c>
      <c r="D36" s="46">
        <f t="shared" si="2"/>
        <v>418.8</v>
      </c>
      <c r="E36" s="47">
        <v>349</v>
      </c>
      <c r="F36" s="18"/>
      <c r="G36" s="18"/>
      <c r="H36" s="18"/>
      <c r="I36" s="18"/>
      <c r="J36" s="18"/>
      <c r="K36" s="18"/>
      <c r="L36" s="18"/>
      <c r="M36" s="18"/>
    </row>
    <row r="37" spans="1:13" ht="141.75">
      <c r="A37" s="49" t="s">
        <v>133</v>
      </c>
      <c r="B37" s="48" t="s">
        <v>211</v>
      </c>
      <c r="C37" s="45" t="s">
        <v>150</v>
      </c>
      <c r="D37" s="46">
        <f t="shared" si="2"/>
        <v>566.4</v>
      </c>
      <c r="E37" s="47">
        <v>472</v>
      </c>
      <c r="F37" s="18"/>
      <c r="G37" s="18"/>
      <c r="H37" s="18"/>
      <c r="I37" s="18"/>
      <c r="J37" s="18"/>
      <c r="K37" s="18"/>
      <c r="L37" s="18"/>
      <c r="M37" s="18"/>
    </row>
    <row r="38" spans="1:13" ht="121.5">
      <c r="A38" s="49" t="s">
        <v>134</v>
      </c>
      <c r="B38" s="48" t="s">
        <v>212</v>
      </c>
      <c r="C38" s="45" t="s">
        <v>150</v>
      </c>
      <c r="D38" s="46">
        <f t="shared" si="2"/>
        <v>278.4</v>
      </c>
      <c r="E38" s="47">
        <v>232</v>
      </c>
      <c r="F38" s="18"/>
      <c r="G38" s="18"/>
      <c r="H38" s="18"/>
      <c r="I38" s="18"/>
      <c r="J38" s="18"/>
      <c r="K38" s="18"/>
      <c r="L38" s="18"/>
      <c r="M38" s="18"/>
    </row>
    <row r="39" spans="1:13" ht="21">
      <c r="A39" s="322" t="s">
        <v>213</v>
      </c>
      <c r="B39" s="323"/>
      <c r="C39" s="323"/>
      <c r="D39" s="323"/>
      <c r="E39" s="323"/>
      <c r="F39" s="18"/>
      <c r="G39" s="18"/>
      <c r="H39" s="18"/>
      <c r="I39" s="18"/>
      <c r="J39" s="18"/>
      <c r="K39" s="18"/>
      <c r="L39" s="18"/>
      <c r="M39" s="18"/>
    </row>
    <row r="40" spans="1:13" ht="21">
      <c r="A40" s="49" t="s">
        <v>214</v>
      </c>
      <c r="B40" s="48" t="s">
        <v>215</v>
      </c>
      <c r="C40" s="45" t="s">
        <v>150</v>
      </c>
      <c r="D40" s="46">
        <f aca="true" t="shared" si="3" ref="D40:D58">E40+0.2*E40</f>
        <v>1636.8</v>
      </c>
      <c r="E40" s="47">
        <v>1364</v>
      </c>
      <c r="F40" s="18"/>
      <c r="G40" s="18"/>
      <c r="H40" s="18"/>
      <c r="I40" s="18"/>
      <c r="J40" s="18"/>
      <c r="K40" s="18"/>
      <c r="L40" s="18"/>
      <c r="M40" s="18"/>
    </row>
    <row r="41" spans="1:13" ht="21">
      <c r="A41" s="51" t="s">
        <v>216</v>
      </c>
      <c r="B41" s="48" t="s">
        <v>217</v>
      </c>
      <c r="C41" s="45" t="s">
        <v>150</v>
      </c>
      <c r="D41" s="46">
        <f t="shared" si="3"/>
        <v>984</v>
      </c>
      <c r="E41" s="47">
        <v>820</v>
      </c>
      <c r="F41" s="18"/>
      <c r="G41" s="18"/>
      <c r="H41" s="18"/>
      <c r="I41" s="18"/>
      <c r="J41" s="18"/>
      <c r="K41" s="18"/>
      <c r="L41" s="18"/>
      <c r="M41" s="18"/>
    </row>
    <row r="42" spans="1:13" ht="21">
      <c r="A42" s="43" t="s">
        <v>218</v>
      </c>
      <c r="B42" s="44" t="s">
        <v>219</v>
      </c>
      <c r="C42" s="45" t="s">
        <v>150</v>
      </c>
      <c r="D42" s="46">
        <f t="shared" si="3"/>
        <v>766.8</v>
      </c>
      <c r="E42" s="47">
        <v>639</v>
      </c>
      <c r="F42" s="18"/>
      <c r="G42" s="18"/>
      <c r="H42" s="18"/>
      <c r="I42" s="18"/>
      <c r="J42" s="18"/>
      <c r="K42" s="18"/>
      <c r="L42" s="18"/>
      <c r="M42" s="18"/>
    </row>
    <row r="43" spans="1:13" ht="21">
      <c r="A43" s="51" t="s">
        <v>220</v>
      </c>
      <c r="B43" s="48" t="s">
        <v>215</v>
      </c>
      <c r="C43" s="45" t="s">
        <v>150</v>
      </c>
      <c r="D43" s="46">
        <f t="shared" si="3"/>
        <v>708</v>
      </c>
      <c r="E43" s="47">
        <v>590</v>
      </c>
      <c r="F43" s="18"/>
      <c r="G43" s="18"/>
      <c r="H43" s="18"/>
      <c r="I43" s="18"/>
      <c r="J43" s="18"/>
      <c r="K43" s="18"/>
      <c r="L43" s="18"/>
      <c r="M43" s="18"/>
    </row>
    <row r="44" spans="1:13" ht="40.5">
      <c r="A44" s="51" t="s">
        <v>221</v>
      </c>
      <c r="B44" s="48" t="s">
        <v>222</v>
      </c>
      <c r="C44" s="45" t="s">
        <v>150</v>
      </c>
      <c r="D44" s="46">
        <f t="shared" si="3"/>
        <v>708</v>
      </c>
      <c r="E44" s="47">
        <v>590</v>
      </c>
      <c r="F44" s="18"/>
      <c r="G44" s="18"/>
      <c r="H44" s="18"/>
      <c r="I44" s="18"/>
      <c r="J44" s="18"/>
      <c r="K44" s="18"/>
      <c r="L44" s="18"/>
      <c r="M44" s="18"/>
    </row>
    <row r="45" spans="1:13" ht="21">
      <c r="A45" s="51" t="s">
        <v>223</v>
      </c>
      <c r="B45" s="48" t="s">
        <v>174</v>
      </c>
      <c r="C45" s="45" t="s">
        <v>150</v>
      </c>
      <c r="D45" s="46">
        <f t="shared" si="3"/>
        <v>636</v>
      </c>
      <c r="E45" s="47">
        <v>530</v>
      </c>
      <c r="F45" s="18"/>
      <c r="G45" s="18"/>
      <c r="H45" s="18"/>
      <c r="I45" s="18"/>
      <c r="J45" s="18"/>
      <c r="K45" s="18"/>
      <c r="L45" s="18"/>
      <c r="M45" s="18"/>
    </row>
    <row r="46" spans="1:13" ht="21">
      <c r="A46" s="51" t="s">
        <v>224</v>
      </c>
      <c r="B46" s="48" t="s">
        <v>215</v>
      </c>
      <c r="C46" s="45" t="s">
        <v>150</v>
      </c>
      <c r="D46" s="46">
        <f t="shared" si="3"/>
        <v>538.8</v>
      </c>
      <c r="E46" s="47">
        <v>449</v>
      </c>
      <c r="F46" s="18"/>
      <c r="G46" s="18"/>
      <c r="H46" s="18"/>
      <c r="I46" s="18"/>
      <c r="J46" s="18"/>
      <c r="K46" s="18"/>
      <c r="L46" s="18"/>
      <c r="M46" s="18"/>
    </row>
    <row r="47" spans="1:13" ht="21">
      <c r="A47" s="51" t="s">
        <v>225</v>
      </c>
      <c r="B47" s="48" t="s">
        <v>215</v>
      </c>
      <c r="C47" s="45" t="s">
        <v>150</v>
      </c>
      <c r="D47" s="46">
        <f t="shared" si="3"/>
        <v>942</v>
      </c>
      <c r="E47" s="47">
        <v>785</v>
      </c>
      <c r="F47" s="18"/>
      <c r="G47" s="18"/>
      <c r="H47" s="18"/>
      <c r="I47" s="18"/>
      <c r="J47" s="18"/>
      <c r="K47" s="18"/>
      <c r="L47" s="18"/>
      <c r="M47" s="18"/>
    </row>
    <row r="48" spans="1:13" ht="21">
      <c r="A48" s="49" t="s">
        <v>226</v>
      </c>
      <c r="B48" s="48" t="s">
        <v>215</v>
      </c>
      <c r="C48" s="45" t="s">
        <v>150</v>
      </c>
      <c r="D48" s="46">
        <f t="shared" si="3"/>
        <v>828</v>
      </c>
      <c r="E48" s="47">
        <v>690</v>
      </c>
      <c r="F48" s="18"/>
      <c r="G48" s="18"/>
      <c r="H48" s="18"/>
      <c r="I48" s="18"/>
      <c r="J48" s="18"/>
      <c r="K48" s="18"/>
      <c r="L48" s="18"/>
      <c r="M48" s="18"/>
    </row>
    <row r="49" spans="1:13" ht="21">
      <c r="A49" s="49" t="s">
        <v>227</v>
      </c>
      <c r="B49" s="48" t="s">
        <v>215</v>
      </c>
      <c r="C49" s="45" t="s">
        <v>150</v>
      </c>
      <c r="D49" s="46">
        <f t="shared" si="3"/>
        <v>1076.4</v>
      </c>
      <c r="E49" s="47">
        <v>897</v>
      </c>
      <c r="F49" s="18"/>
      <c r="G49" s="18"/>
      <c r="H49" s="18"/>
      <c r="I49" s="18"/>
      <c r="J49" s="18"/>
      <c r="K49" s="18"/>
      <c r="L49" s="18"/>
      <c r="M49" s="18"/>
    </row>
    <row r="50" spans="1:13" ht="21">
      <c r="A50" s="49" t="s">
        <v>228</v>
      </c>
      <c r="B50" s="48" t="s">
        <v>215</v>
      </c>
      <c r="C50" s="45" t="s">
        <v>150</v>
      </c>
      <c r="D50" s="46">
        <f t="shared" si="3"/>
        <v>866.4</v>
      </c>
      <c r="E50" s="47">
        <v>722</v>
      </c>
      <c r="F50" s="18"/>
      <c r="G50" s="18"/>
      <c r="H50" s="18"/>
      <c r="I50" s="18"/>
      <c r="J50" s="18"/>
      <c r="K50" s="18"/>
      <c r="L50" s="18"/>
      <c r="M50" s="18"/>
    </row>
    <row r="51" spans="1:13" ht="21">
      <c r="A51" s="49" t="s">
        <v>229</v>
      </c>
      <c r="B51" s="48" t="s">
        <v>230</v>
      </c>
      <c r="C51" s="45" t="s">
        <v>150</v>
      </c>
      <c r="D51" s="46">
        <f t="shared" si="3"/>
        <v>786</v>
      </c>
      <c r="E51" s="47">
        <v>655</v>
      </c>
      <c r="F51" s="18"/>
      <c r="G51" s="18"/>
      <c r="H51" s="18"/>
      <c r="I51" s="18"/>
      <c r="J51" s="18"/>
      <c r="K51" s="18"/>
      <c r="L51" s="18"/>
      <c r="M51" s="18"/>
    </row>
    <row r="52" spans="1:13" ht="21">
      <c r="A52" s="49" t="s">
        <v>231</v>
      </c>
      <c r="B52" s="48" t="s">
        <v>232</v>
      </c>
      <c r="C52" s="45" t="s">
        <v>150</v>
      </c>
      <c r="D52" s="46">
        <f t="shared" si="3"/>
        <v>1072.8</v>
      </c>
      <c r="E52" s="47">
        <v>894</v>
      </c>
      <c r="F52" s="18"/>
      <c r="G52" s="18"/>
      <c r="H52" s="18"/>
      <c r="I52" s="18"/>
      <c r="J52" s="18"/>
      <c r="K52" s="18"/>
      <c r="L52" s="18"/>
      <c r="M52" s="18"/>
    </row>
    <row r="53" spans="1:13" ht="21">
      <c r="A53" s="49" t="s">
        <v>233</v>
      </c>
      <c r="B53" s="48" t="s">
        <v>234</v>
      </c>
      <c r="C53" s="45" t="s">
        <v>150</v>
      </c>
      <c r="D53" s="46">
        <f t="shared" si="3"/>
        <v>834</v>
      </c>
      <c r="E53" s="47">
        <v>695</v>
      </c>
      <c r="F53" s="18"/>
      <c r="G53" s="18"/>
      <c r="H53" s="18"/>
      <c r="I53" s="18"/>
      <c r="J53" s="18"/>
      <c r="K53" s="18"/>
      <c r="L53" s="18"/>
      <c r="M53" s="18"/>
    </row>
    <row r="54" spans="1:13" ht="21">
      <c r="A54" s="51" t="s">
        <v>235</v>
      </c>
      <c r="B54" s="48" t="s">
        <v>236</v>
      </c>
      <c r="C54" s="45" t="s">
        <v>150</v>
      </c>
      <c r="D54" s="46">
        <f t="shared" si="3"/>
        <v>1404</v>
      </c>
      <c r="E54" s="47">
        <v>1170</v>
      </c>
      <c r="F54" s="18"/>
      <c r="G54" s="18"/>
      <c r="H54" s="18"/>
      <c r="I54" s="18"/>
      <c r="J54" s="18"/>
      <c r="K54" s="18"/>
      <c r="L54" s="18"/>
      <c r="M54" s="18"/>
    </row>
    <row r="55" spans="1:13" ht="42">
      <c r="A55" s="51" t="s">
        <v>237</v>
      </c>
      <c r="B55" s="48" t="s">
        <v>236</v>
      </c>
      <c r="C55" s="45" t="s">
        <v>150</v>
      </c>
      <c r="D55" s="46">
        <f t="shared" si="3"/>
        <v>1392</v>
      </c>
      <c r="E55" s="47">
        <v>1160</v>
      </c>
      <c r="F55" s="18"/>
      <c r="G55" s="18"/>
      <c r="H55" s="18"/>
      <c r="I55" s="18"/>
      <c r="J55" s="18"/>
      <c r="K55" s="18"/>
      <c r="L55" s="18"/>
      <c r="M55" s="18"/>
    </row>
    <row r="56" spans="1:13" ht="21">
      <c r="A56" s="51" t="s">
        <v>238</v>
      </c>
      <c r="B56" s="48" t="s">
        <v>239</v>
      </c>
      <c r="C56" s="45" t="s">
        <v>150</v>
      </c>
      <c r="D56" s="46">
        <f t="shared" si="3"/>
        <v>1944</v>
      </c>
      <c r="E56" s="47">
        <v>1620</v>
      </c>
      <c r="F56" s="18"/>
      <c r="G56" s="18"/>
      <c r="H56" s="18"/>
      <c r="I56" s="18"/>
      <c r="J56" s="18"/>
      <c r="K56" s="18"/>
      <c r="L56" s="18"/>
      <c r="M56" s="18"/>
    </row>
    <row r="57" spans="1:13" ht="21">
      <c r="A57" s="51" t="s">
        <v>240</v>
      </c>
      <c r="B57" s="48" t="s">
        <v>241</v>
      </c>
      <c r="C57" s="45" t="s">
        <v>150</v>
      </c>
      <c r="D57" s="46">
        <f t="shared" si="3"/>
        <v>2076</v>
      </c>
      <c r="E57" s="47">
        <v>1730</v>
      </c>
      <c r="F57" s="18"/>
      <c r="G57" s="18"/>
      <c r="H57" s="18"/>
      <c r="I57" s="18"/>
      <c r="J57" s="18"/>
      <c r="K57" s="18"/>
      <c r="L57" s="18"/>
      <c r="M57" s="18"/>
    </row>
    <row r="58" spans="1:13" ht="21">
      <c r="A58" s="51" t="s">
        <v>242</v>
      </c>
      <c r="B58" s="48" t="s">
        <v>243</v>
      </c>
      <c r="C58" s="45" t="s">
        <v>150</v>
      </c>
      <c r="D58" s="46">
        <f t="shared" si="3"/>
        <v>12408</v>
      </c>
      <c r="E58" s="47">
        <v>10340</v>
      </c>
      <c r="F58" s="18"/>
      <c r="G58" s="18"/>
      <c r="H58" s="18"/>
      <c r="I58" s="18"/>
      <c r="J58" s="18"/>
      <c r="K58" s="18"/>
      <c r="L58" s="18"/>
      <c r="M58" s="18"/>
    </row>
    <row r="59" spans="1:13" ht="12.75">
      <c r="A59" s="18"/>
      <c r="B59" s="18"/>
      <c r="C59" s="18"/>
      <c r="D59" s="18"/>
      <c r="E59" s="18"/>
      <c r="F59" s="18"/>
      <c r="G59" s="18"/>
      <c r="H59" s="18"/>
      <c r="I59" s="18"/>
      <c r="J59" s="18"/>
      <c r="K59" s="18"/>
      <c r="L59" s="18"/>
      <c r="M59" s="18"/>
    </row>
    <row r="60" spans="1:13" ht="12.75">
      <c r="A60" s="18"/>
      <c r="B60" s="18"/>
      <c r="C60" s="18"/>
      <c r="D60" s="18"/>
      <c r="E60" s="18"/>
      <c r="F60" s="18"/>
      <c r="G60" s="18"/>
      <c r="H60" s="18"/>
      <c r="I60" s="18"/>
      <c r="J60" s="18"/>
      <c r="K60" s="18"/>
      <c r="L60" s="18"/>
      <c r="M60" s="18"/>
    </row>
    <row r="61" spans="1:13" ht="12.75">
      <c r="A61" s="18"/>
      <c r="B61" s="18"/>
      <c r="C61" s="18"/>
      <c r="D61" s="18"/>
      <c r="E61" s="18"/>
      <c r="F61" s="18"/>
      <c r="G61" s="18"/>
      <c r="H61" s="18"/>
      <c r="I61" s="18"/>
      <c r="J61" s="18"/>
      <c r="K61" s="18"/>
      <c r="L61" s="18"/>
      <c r="M61" s="18"/>
    </row>
    <row r="62" spans="1:13" ht="12.75">
      <c r="A62" s="18"/>
      <c r="B62" s="18"/>
      <c r="C62" s="18"/>
      <c r="D62" s="18"/>
      <c r="E62" s="18"/>
      <c r="F62" s="18"/>
      <c r="G62" s="18"/>
      <c r="H62" s="18"/>
      <c r="I62" s="18"/>
      <c r="J62" s="18"/>
      <c r="K62" s="18"/>
      <c r="L62" s="18"/>
      <c r="M62" s="18"/>
    </row>
    <row r="63" spans="1:13" ht="12.75">
      <c r="A63" s="18"/>
      <c r="B63" s="18"/>
      <c r="C63" s="18"/>
      <c r="D63" s="18"/>
      <c r="E63" s="18"/>
      <c r="F63" s="18"/>
      <c r="G63" s="18"/>
      <c r="H63" s="18"/>
      <c r="I63" s="18"/>
      <c r="J63" s="18"/>
      <c r="K63" s="18"/>
      <c r="L63" s="18"/>
      <c r="M63" s="18"/>
    </row>
    <row r="64" spans="1:13" ht="12.75">
      <c r="A64" s="18"/>
      <c r="B64" s="18"/>
      <c r="C64" s="18"/>
      <c r="D64" s="18"/>
      <c r="E64" s="18"/>
      <c r="F64" s="18"/>
      <c r="G64" s="18"/>
      <c r="H64" s="18"/>
      <c r="I64" s="18"/>
      <c r="J64" s="18"/>
      <c r="K64" s="18"/>
      <c r="L64" s="18"/>
      <c r="M64" s="18"/>
    </row>
    <row r="65" spans="1:13" ht="12.75">
      <c r="A65" s="18"/>
      <c r="B65" s="18"/>
      <c r="C65" s="18"/>
      <c r="D65" s="18"/>
      <c r="E65" s="18"/>
      <c r="F65" s="18"/>
      <c r="G65" s="18"/>
      <c r="H65" s="18"/>
      <c r="I65" s="18"/>
      <c r="J65" s="18"/>
      <c r="K65" s="18"/>
      <c r="L65" s="18"/>
      <c r="M65" s="18"/>
    </row>
    <row r="66" spans="1:13" ht="12.75">
      <c r="A66" s="18"/>
      <c r="B66" s="18"/>
      <c r="C66" s="18"/>
      <c r="D66" s="18"/>
      <c r="E66" s="18"/>
      <c r="F66" s="18"/>
      <c r="G66" s="18"/>
      <c r="H66" s="18"/>
      <c r="I66" s="18"/>
      <c r="J66" s="18"/>
      <c r="K66" s="18"/>
      <c r="L66" s="18"/>
      <c r="M66" s="18"/>
    </row>
    <row r="67" spans="1:13" ht="12.75">
      <c r="A67" s="18"/>
      <c r="B67" s="18"/>
      <c r="C67" s="18"/>
      <c r="D67" s="18"/>
      <c r="E67" s="18"/>
      <c r="F67" s="18"/>
      <c r="G67" s="18"/>
      <c r="H67" s="18"/>
      <c r="I67" s="18"/>
      <c r="J67" s="18"/>
      <c r="K67" s="18"/>
      <c r="L67" s="18"/>
      <c r="M67" s="18"/>
    </row>
    <row r="68" spans="1:15" ht="12.75">
      <c r="A68" s="18"/>
      <c r="B68" s="18"/>
      <c r="C68" s="18"/>
      <c r="D68" s="18"/>
      <c r="E68" s="18"/>
      <c r="F68" s="18"/>
      <c r="G68" s="18"/>
      <c r="H68" s="18"/>
      <c r="I68" s="18"/>
      <c r="J68" s="18"/>
      <c r="K68" s="18"/>
      <c r="L68" s="18"/>
      <c r="M68" s="18"/>
      <c r="N68" s="18"/>
      <c r="O68" s="18"/>
    </row>
    <row r="69" spans="1:15" ht="12.75">
      <c r="A69" s="18"/>
      <c r="B69" s="18"/>
      <c r="C69" s="18"/>
      <c r="D69" s="18"/>
      <c r="E69" s="18"/>
      <c r="F69" s="18"/>
      <c r="G69" s="18"/>
      <c r="H69" s="18"/>
      <c r="I69" s="18"/>
      <c r="J69" s="18"/>
      <c r="K69" s="18"/>
      <c r="L69" s="18"/>
      <c r="M69" s="18"/>
      <c r="N69" s="18"/>
      <c r="O69" s="18"/>
    </row>
    <row r="70" spans="1:15" ht="12.75">
      <c r="A70" s="18"/>
      <c r="B70" s="18"/>
      <c r="C70" s="18"/>
      <c r="D70" s="18"/>
      <c r="E70" s="18"/>
      <c r="F70" s="18"/>
      <c r="G70" s="18"/>
      <c r="H70" s="18"/>
      <c r="I70" s="18"/>
      <c r="J70" s="18"/>
      <c r="K70" s="18"/>
      <c r="L70" s="18"/>
      <c r="M70" s="18"/>
      <c r="N70" s="18"/>
      <c r="O70" s="18"/>
    </row>
    <row r="71" spans="1:15" ht="12.75">
      <c r="A71" s="18"/>
      <c r="B71" s="18"/>
      <c r="C71" s="18"/>
      <c r="D71" s="18"/>
      <c r="E71" s="18"/>
      <c r="F71" s="18"/>
      <c r="G71" s="18"/>
      <c r="H71" s="18"/>
      <c r="I71" s="18"/>
      <c r="J71" s="18"/>
      <c r="K71" s="18"/>
      <c r="L71" s="18"/>
      <c r="M71" s="18"/>
      <c r="N71" s="18"/>
      <c r="O71" s="18"/>
    </row>
    <row r="72" spans="1:15" ht="12.75">
      <c r="A72" s="18"/>
      <c r="B72" s="18"/>
      <c r="C72" s="18"/>
      <c r="D72" s="18"/>
      <c r="E72" s="18"/>
      <c r="F72" s="18"/>
      <c r="G72" s="18"/>
      <c r="H72" s="18"/>
      <c r="I72" s="18"/>
      <c r="J72" s="18"/>
      <c r="K72" s="18"/>
      <c r="L72" s="18"/>
      <c r="M72" s="18"/>
      <c r="N72" s="18"/>
      <c r="O72" s="18"/>
    </row>
    <row r="73" spans="1:15" ht="12.75">
      <c r="A73" s="18"/>
      <c r="B73" s="18"/>
      <c r="C73" s="18"/>
      <c r="D73" s="18"/>
      <c r="E73" s="18"/>
      <c r="F73" s="18"/>
      <c r="G73" s="18"/>
      <c r="H73" s="18"/>
      <c r="I73" s="18"/>
      <c r="J73" s="18"/>
      <c r="K73" s="18"/>
      <c r="L73" s="18"/>
      <c r="M73" s="18"/>
      <c r="N73" s="18"/>
      <c r="O73" s="18"/>
    </row>
    <row r="74" spans="1:15" ht="12.75">
      <c r="A74" s="18"/>
      <c r="B74" s="18"/>
      <c r="C74" s="18"/>
      <c r="D74" s="18"/>
      <c r="E74" s="18"/>
      <c r="F74" s="18"/>
      <c r="G74" s="18"/>
      <c r="H74" s="18"/>
      <c r="I74" s="18"/>
      <c r="J74" s="18"/>
      <c r="K74" s="18"/>
      <c r="L74" s="18"/>
      <c r="M74" s="18"/>
      <c r="N74" s="18"/>
      <c r="O74" s="18"/>
    </row>
    <row r="75" spans="1:15" ht="12.75">
      <c r="A75" s="18"/>
      <c r="B75" s="18"/>
      <c r="C75" s="18"/>
      <c r="D75" s="18"/>
      <c r="E75" s="18"/>
      <c r="F75" s="18"/>
      <c r="G75" s="18"/>
      <c r="H75" s="18"/>
      <c r="I75" s="18"/>
      <c r="J75" s="18"/>
      <c r="K75" s="18"/>
      <c r="L75" s="18"/>
      <c r="M75" s="18"/>
      <c r="N75" s="18"/>
      <c r="O75" s="18"/>
    </row>
    <row r="76" spans="1:15" ht="12.75">
      <c r="A76" s="18"/>
      <c r="B76" s="18"/>
      <c r="C76" s="18"/>
      <c r="D76" s="18"/>
      <c r="E76" s="18"/>
      <c r="F76" s="18"/>
      <c r="G76" s="18"/>
      <c r="H76" s="18"/>
      <c r="I76" s="18"/>
      <c r="J76" s="18"/>
      <c r="K76" s="18"/>
      <c r="L76" s="18"/>
      <c r="M76" s="18"/>
      <c r="N76" s="18"/>
      <c r="O76" s="18"/>
    </row>
    <row r="77" spans="1:15" ht="12.75">
      <c r="A77" s="18"/>
      <c r="B77" s="18"/>
      <c r="C77" s="18"/>
      <c r="D77" s="18"/>
      <c r="E77" s="18"/>
      <c r="F77" s="18"/>
      <c r="G77" s="18"/>
      <c r="H77" s="18"/>
      <c r="I77" s="18"/>
      <c r="J77" s="18"/>
      <c r="K77" s="18"/>
      <c r="L77" s="18"/>
      <c r="M77" s="18"/>
      <c r="N77" s="18"/>
      <c r="O77" s="18"/>
    </row>
    <row r="78" spans="1:15" ht="12.75">
      <c r="A78" s="18"/>
      <c r="B78" s="18"/>
      <c r="C78" s="18"/>
      <c r="D78" s="18"/>
      <c r="E78" s="18"/>
      <c r="F78" s="18"/>
      <c r="G78" s="18"/>
      <c r="H78" s="18"/>
      <c r="I78" s="18"/>
      <c r="J78" s="18"/>
      <c r="K78" s="18"/>
      <c r="L78" s="18"/>
      <c r="M78" s="18"/>
      <c r="N78" s="18"/>
      <c r="O78" s="18"/>
    </row>
    <row r="79" spans="1:15" ht="12.75">
      <c r="A79" s="18"/>
      <c r="B79" s="18"/>
      <c r="C79" s="18"/>
      <c r="D79" s="18"/>
      <c r="E79" s="18"/>
      <c r="F79" s="18"/>
      <c r="G79" s="18"/>
      <c r="H79" s="18"/>
      <c r="I79" s="18"/>
      <c r="J79" s="18"/>
      <c r="K79" s="18"/>
      <c r="L79" s="18"/>
      <c r="M79" s="18"/>
      <c r="N79" s="18"/>
      <c r="O79" s="18"/>
    </row>
    <row r="80" spans="1:15" ht="12.75">
      <c r="A80" s="18"/>
      <c r="B80" s="18"/>
      <c r="C80" s="18"/>
      <c r="D80" s="18"/>
      <c r="E80" s="18"/>
      <c r="F80" s="18"/>
      <c r="G80" s="18"/>
      <c r="H80" s="18"/>
      <c r="I80" s="18"/>
      <c r="J80" s="18"/>
      <c r="K80" s="18"/>
      <c r="L80" s="18"/>
      <c r="M80" s="18"/>
      <c r="N80" s="18"/>
      <c r="O80" s="18"/>
    </row>
    <row r="81" spans="1:15" ht="12.75">
      <c r="A81" s="18"/>
      <c r="B81" s="18"/>
      <c r="C81" s="18"/>
      <c r="D81" s="18"/>
      <c r="E81" s="18"/>
      <c r="F81" s="18"/>
      <c r="G81" s="18"/>
      <c r="H81" s="18"/>
      <c r="I81" s="18"/>
      <c r="J81" s="18"/>
      <c r="K81" s="18"/>
      <c r="L81" s="18"/>
      <c r="M81" s="18"/>
      <c r="N81" s="18"/>
      <c r="O81" s="18"/>
    </row>
    <row r="82" spans="1:15" ht="12.75">
      <c r="A82" s="18"/>
      <c r="B82" s="18"/>
      <c r="C82" s="18"/>
      <c r="D82" s="18"/>
      <c r="E82" s="18"/>
      <c r="F82" s="18"/>
      <c r="G82" s="18"/>
      <c r="H82" s="18"/>
      <c r="I82" s="18"/>
      <c r="J82" s="18"/>
      <c r="K82" s="18"/>
      <c r="L82" s="18"/>
      <c r="M82" s="18"/>
      <c r="N82" s="18"/>
      <c r="O82" s="18"/>
    </row>
    <row r="83" spans="1:15" ht="12.75">
      <c r="A83" s="18"/>
      <c r="B83" s="18"/>
      <c r="C83" s="18"/>
      <c r="D83" s="18"/>
      <c r="E83" s="18"/>
      <c r="F83" s="18"/>
      <c r="G83" s="18"/>
      <c r="H83" s="18"/>
      <c r="I83" s="18"/>
      <c r="J83" s="18"/>
      <c r="K83" s="18"/>
      <c r="L83" s="18"/>
      <c r="M83" s="18"/>
      <c r="N83" s="18"/>
      <c r="O83" s="18"/>
    </row>
    <row r="84" spans="1:15" ht="12.75">
      <c r="A84" s="18"/>
      <c r="B84" s="18"/>
      <c r="C84" s="18"/>
      <c r="D84" s="18"/>
      <c r="E84" s="18"/>
      <c r="F84" s="18"/>
      <c r="G84" s="18"/>
      <c r="H84" s="18"/>
      <c r="I84" s="18"/>
      <c r="J84" s="18"/>
      <c r="K84" s="18"/>
      <c r="L84" s="18"/>
      <c r="M84" s="18"/>
      <c r="N84" s="18"/>
      <c r="O84" s="18"/>
    </row>
    <row r="85" spans="1:15" ht="12.75">
      <c r="A85" s="18"/>
      <c r="B85" s="18"/>
      <c r="C85" s="18"/>
      <c r="D85" s="18"/>
      <c r="E85" s="18"/>
      <c r="F85" s="18"/>
      <c r="G85" s="18"/>
      <c r="H85" s="18"/>
      <c r="I85" s="18"/>
      <c r="J85" s="18"/>
      <c r="K85" s="18"/>
      <c r="L85" s="18"/>
      <c r="M85" s="18"/>
      <c r="N85" s="18"/>
      <c r="O85" s="18"/>
    </row>
    <row r="86" spans="1:15" ht="12.75">
      <c r="A86" s="18"/>
      <c r="B86" s="18"/>
      <c r="C86" s="18"/>
      <c r="D86" s="18"/>
      <c r="E86" s="18"/>
      <c r="F86" s="18"/>
      <c r="G86" s="18"/>
      <c r="H86" s="18"/>
      <c r="I86" s="18"/>
      <c r="J86" s="18"/>
      <c r="K86" s="18"/>
      <c r="L86" s="18"/>
      <c r="M86" s="18"/>
      <c r="N86" s="18"/>
      <c r="O86" s="18"/>
    </row>
    <row r="87" spans="1:15" ht="12.75">
      <c r="A87" s="18"/>
      <c r="B87" s="18"/>
      <c r="C87" s="18"/>
      <c r="D87" s="18"/>
      <c r="E87" s="18"/>
      <c r="F87" s="18"/>
      <c r="G87" s="18"/>
      <c r="H87" s="18"/>
      <c r="I87" s="18"/>
      <c r="J87" s="18"/>
      <c r="K87" s="18"/>
      <c r="L87" s="18"/>
      <c r="M87" s="18"/>
      <c r="N87" s="18"/>
      <c r="O87" s="18"/>
    </row>
    <row r="88" spans="1:15" ht="12.75">
      <c r="A88" s="18"/>
      <c r="B88" s="18"/>
      <c r="C88" s="18"/>
      <c r="D88" s="18"/>
      <c r="E88" s="18"/>
      <c r="F88" s="18"/>
      <c r="G88" s="18"/>
      <c r="H88" s="18"/>
      <c r="I88" s="18"/>
      <c r="J88" s="18"/>
      <c r="K88" s="18"/>
      <c r="L88" s="18"/>
      <c r="M88" s="18"/>
      <c r="N88" s="18"/>
      <c r="O88" s="18"/>
    </row>
    <row r="89" spans="1:15" ht="12.75">
      <c r="A89" s="18"/>
      <c r="B89" s="18"/>
      <c r="C89" s="18"/>
      <c r="D89" s="18"/>
      <c r="E89" s="18"/>
      <c r="F89" s="18"/>
      <c r="G89" s="18"/>
      <c r="H89" s="18"/>
      <c r="I89" s="18"/>
      <c r="J89" s="18"/>
      <c r="K89" s="18"/>
      <c r="L89" s="18"/>
      <c r="M89" s="18"/>
      <c r="N89" s="18"/>
      <c r="O89" s="18"/>
    </row>
    <row r="90" spans="1:15" ht="12.75">
      <c r="A90" s="18"/>
      <c r="B90" s="18"/>
      <c r="C90" s="18"/>
      <c r="D90" s="18"/>
      <c r="E90" s="18"/>
      <c r="F90" s="18"/>
      <c r="G90" s="18"/>
      <c r="H90" s="18"/>
      <c r="I90" s="18"/>
      <c r="J90" s="18"/>
      <c r="K90" s="18"/>
      <c r="L90" s="18"/>
      <c r="M90" s="18"/>
      <c r="N90" s="18"/>
      <c r="O90" s="18"/>
    </row>
    <row r="91" spans="1:15" ht="12.75">
      <c r="A91" s="18"/>
      <c r="B91" s="18"/>
      <c r="C91" s="18"/>
      <c r="D91" s="18"/>
      <c r="E91" s="18"/>
      <c r="F91" s="18"/>
      <c r="G91" s="18"/>
      <c r="H91" s="18"/>
      <c r="I91" s="18"/>
      <c r="J91" s="18"/>
      <c r="K91" s="18"/>
      <c r="L91" s="18"/>
      <c r="M91" s="18"/>
      <c r="N91" s="18"/>
      <c r="O91" s="18"/>
    </row>
    <row r="92" spans="1:15" ht="12.75">
      <c r="A92" s="18"/>
      <c r="B92" s="18"/>
      <c r="C92" s="18"/>
      <c r="D92" s="18"/>
      <c r="E92" s="18"/>
      <c r="F92" s="18"/>
      <c r="G92" s="18"/>
      <c r="H92" s="18"/>
      <c r="I92" s="18"/>
      <c r="J92" s="18"/>
      <c r="K92" s="18"/>
      <c r="L92" s="18"/>
      <c r="M92" s="18"/>
      <c r="N92" s="18"/>
      <c r="O92" s="18"/>
    </row>
    <row r="93" spans="1:15" ht="12.75">
      <c r="A93" s="18"/>
      <c r="B93" s="18"/>
      <c r="C93" s="18"/>
      <c r="D93" s="18"/>
      <c r="E93" s="18"/>
      <c r="F93" s="18"/>
      <c r="G93" s="18"/>
      <c r="H93" s="18"/>
      <c r="I93" s="18"/>
      <c r="J93" s="18"/>
      <c r="K93" s="18"/>
      <c r="L93" s="18"/>
      <c r="M93" s="18"/>
      <c r="N93" s="18"/>
      <c r="O93" s="18"/>
    </row>
    <row r="94" spans="1:15" ht="12.75">
      <c r="A94" s="18"/>
      <c r="B94" s="18"/>
      <c r="C94" s="18"/>
      <c r="D94" s="18"/>
      <c r="E94" s="18"/>
      <c r="F94" s="18"/>
      <c r="G94" s="18"/>
      <c r="H94" s="18"/>
      <c r="I94" s="18"/>
      <c r="J94" s="18"/>
      <c r="K94" s="18"/>
      <c r="L94" s="18"/>
      <c r="M94" s="18"/>
      <c r="N94" s="18"/>
      <c r="O94" s="18"/>
    </row>
    <row r="95" spans="1:15" ht="12.75">
      <c r="A95" s="18"/>
      <c r="B95" s="18"/>
      <c r="C95" s="18"/>
      <c r="D95" s="18"/>
      <c r="E95" s="18"/>
      <c r="F95" s="18"/>
      <c r="G95" s="18"/>
      <c r="H95" s="18"/>
      <c r="I95" s="18"/>
      <c r="J95" s="18"/>
      <c r="K95" s="18"/>
      <c r="L95" s="18"/>
      <c r="M95" s="18"/>
      <c r="N95" s="18"/>
      <c r="O95" s="18"/>
    </row>
  </sheetData>
  <sheetProtection/>
  <mergeCells count="5">
    <mergeCell ref="A39:E39"/>
    <mergeCell ref="A2:E2"/>
    <mergeCell ref="A5:E5"/>
    <mergeCell ref="A18:E18"/>
    <mergeCell ref="A32:E32"/>
  </mergeCells>
  <printOptions horizontalCentered="1"/>
  <pageMargins left="0.3937007874015748" right="0.1968503937007874" top="0.3937007874015748" bottom="0.3937007874015748" header="0.31496062992125984" footer="0.31496062992125984"/>
  <pageSetup fitToHeight="2" fitToWidth="1" horizontalDpi="600" verticalDpi="600" orientation="portrait" paperSize="9" scale="41" r:id="rId1"/>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E86"/>
  <sheetViews>
    <sheetView zoomScale="74" zoomScaleNormal="74"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2.75"/>
  <cols>
    <col min="1" max="1" width="43.25390625" style="0" bestFit="1" customWidth="1"/>
    <col min="2" max="2" width="128.75390625" style="0" customWidth="1"/>
    <col min="3" max="3" width="28.625" style="0" customWidth="1"/>
    <col min="4" max="5" width="17.125" style="0" bestFit="1" customWidth="1"/>
  </cols>
  <sheetData>
    <row r="1" spans="1:5" ht="62.25" customHeight="1">
      <c r="A1" s="117" t="s">
        <v>145</v>
      </c>
      <c r="B1" s="117" t="s">
        <v>146</v>
      </c>
      <c r="C1" s="117" t="s">
        <v>147</v>
      </c>
      <c r="D1" s="117" t="s">
        <v>148</v>
      </c>
      <c r="E1" s="117" t="s">
        <v>398</v>
      </c>
    </row>
    <row r="2" spans="1:5" ht="85.5" customHeight="1">
      <c r="A2" s="45" t="s">
        <v>244</v>
      </c>
      <c r="B2" s="52" t="s">
        <v>245</v>
      </c>
      <c r="C2" s="53" t="s">
        <v>150</v>
      </c>
      <c r="D2" s="54">
        <f aca="true" t="shared" si="0" ref="D2:D39">E2+0.2*E2</f>
        <v>21828</v>
      </c>
      <c r="E2" s="54">
        <v>18190</v>
      </c>
    </row>
    <row r="3" spans="1:5" ht="127.5" customHeight="1">
      <c r="A3" s="55" t="s">
        <v>246</v>
      </c>
      <c r="B3" s="52" t="s">
        <v>247</v>
      </c>
      <c r="C3" s="53" t="s">
        <v>150</v>
      </c>
      <c r="D3" s="54">
        <f t="shared" si="0"/>
        <v>2304</v>
      </c>
      <c r="E3" s="54">
        <v>1920</v>
      </c>
    </row>
    <row r="4" spans="1:5" ht="40.5">
      <c r="A4" s="55" t="s">
        <v>248</v>
      </c>
      <c r="B4" s="52" t="s">
        <v>249</v>
      </c>
      <c r="C4" s="53" t="s">
        <v>150</v>
      </c>
      <c r="D4" s="54">
        <f t="shared" si="0"/>
        <v>6396</v>
      </c>
      <c r="E4" s="54">
        <v>5330</v>
      </c>
    </row>
    <row r="5" spans="1:5" ht="60.75">
      <c r="A5" s="55" t="s">
        <v>250</v>
      </c>
      <c r="B5" s="52" t="s">
        <v>251</v>
      </c>
      <c r="C5" s="53" t="s">
        <v>150</v>
      </c>
      <c r="D5" s="54">
        <f t="shared" si="0"/>
        <v>11340</v>
      </c>
      <c r="E5" s="54">
        <v>9450</v>
      </c>
    </row>
    <row r="6" spans="1:5" ht="40.5">
      <c r="A6" s="55" t="s">
        <v>252</v>
      </c>
      <c r="B6" s="52" t="s">
        <v>253</v>
      </c>
      <c r="C6" s="53" t="s">
        <v>150</v>
      </c>
      <c r="D6" s="54">
        <f t="shared" si="0"/>
        <v>3177.6</v>
      </c>
      <c r="E6" s="54">
        <v>2648</v>
      </c>
    </row>
    <row r="7" spans="1:5" ht="40.5">
      <c r="A7" s="55" t="s">
        <v>254</v>
      </c>
      <c r="B7" s="52" t="s">
        <v>255</v>
      </c>
      <c r="C7" s="53" t="s">
        <v>150</v>
      </c>
      <c r="D7" s="54">
        <f t="shared" si="0"/>
        <v>4404</v>
      </c>
      <c r="E7" s="54">
        <v>3670</v>
      </c>
    </row>
    <row r="8" spans="1:5" ht="40.5">
      <c r="A8" s="55" t="s">
        <v>256</v>
      </c>
      <c r="B8" s="52" t="s">
        <v>257</v>
      </c>
      <c r="C8" s="53" t="s">
        <v>150</v>
      </c>
      <c r="D8" s="54">
        <f t="shared" si="0"/>
        <v>9441.6</v>
      </c>
      <c r="E8" s="54">
        <v>7868</v>
      </c>
    </row>
    <row r="9" spans="1:5" ht="40.5">
      <c r="A9" s="56" t="s">
        <v>258</v>
      </c>
      <c r="B9" s="50" t="s">
        <v>259</v>
      </c>
      <c r="C9" s="53" t="s">
        <v>150</v>
      </c>
      <c r="D9" s="54">
        <f t="shared" si="0"/>
        <v>6408</v>
      </c>
      <c r="E9" s="54">
        <v>5340</v>
      </c>
    </row>
    <row r="10" spans="1:5" ht="81">
      <c r="A10" s="55" t="s">
        <v>260</v>
      </c>
      <c r="B10" s="52" t="s">
        <v>261</v>
      </c>
      <c r="C10" s="53" t="s">
        <v>150</v>
      </c>
      <c r="D10" s="54">
        <f t="shared" si="0"/>
        <v>4002</v>
      </c>
      <c r="E10" s="54">
        <v>3335</v>
      </c>
    </row>
    <row r="11" spans="1:5" ht="60.75">
      <c r="A11" s="57" t="s">
        <v>262</v>
      </c>
      <c r="B11" s="50" t="s">
        <v>263</v>
      </c>
      <c r="C11" s="43" t="s">
        <v>150</v>
      </c>
      <c r="D11" s="58">
        <f t="shared" si="0"/>
        <v>2816.4</v>
      </c>
      <c r="E11" s="58">
        <v>2347</v>
      </c>
    </row>
    <row r="12" spans="1:5" ht="60.75">
      <c r="A12" s="57" t="s">
        <v>264</v>
      </c>
      <c r="B12" s="50" t="s">
        <v>265</v>
      </c>
      <c r="C12" s="43" t="s">
        <v>150</v>
      </c>
      <c r="D12" s="58">
        <f t="shared" si="0"/>
        <v>2816.4</v>
      </c>
      <c r="E12" s="58">
        <v>2347</v>
      </c>
    </row>
    <row r="13" spans="1:5" ht="40.5">
      <c r="A13" s="45" t="s">
        <v>266</v>
      </c>
      <c r="B13" s="59" t="s">
        <v>267</v>
      </c>
      <c r="C13" s="43" t="s">
        <v>150</v>
      </c>
      <c r="D13" s="58">
        <f t="shared" si="0"/>
        <v>648</v>
      </c>
      <c r="E13" s="58">
        <v>540</v>
      </c>
    </row>
    <row r="14" spans="1:5" ht="40.5">
      <c r="A14" s="51" t="s">
        <v>268</v>
      </c>
      <c r="B14" s="50" t="s">
        <v>269</v>
      </c>
      <c r="C14" s="43" t="s">
        <v>150</v>
      </c>
      <c r="D14" s="58">
        <f t="shared" si="0"/>
        <v>680.4</v>
      </c>
      <c r="E14" s="58">
        <v>567</v>
      </c>
    </row>
    <row r="15" spans="1:5" ht="40.5">
      <c r="A15" s="60" t="s">
        <v>270</v>
      </c>
      <c r="B15" s="61" t="s">
        <v>449</v>
      </c>
      <c r="C15" s="43" t="s">
        <v>150</v>
      </c>
      <c r="D15" s="58">
        <f>E15+0.2*E15</f>
        <v>696</v>
      </c>
      <c r="E15" s="58">
        <v>580</v>
      </c>
    </row>
    <row r="16" spans="1:5" ht="40.5">
      <c r="A16" s="60" t="s">
        <v>271</v>
      </c>
      <c r="B16" s="61" t="s">
        <v>272</v>
      </c>
      <c r="C16" s="43" t="s">
        <v>150</v>
      </c>
      <c r="D16" s="58">
        <f>E16+0.2*E16</f>
        <v>750</v>
      </c>
      <c r="E16" s="58">
        <v>625</v>
      </c>
    </row>
    <row r="17" spans="1:5" ht="60.75">
      <c r="A17" s="62" t="s">
        <v>273</v>
      </c>
      <c r="B17" s="63" t="s">
        <v>274</v>
      </c>
      <c r="C17" s="43" t="s">
        <v>150</v>
      </c>
      <c r="D17" s="58">
        <f>E17+0.2*E17</f>
        <v>956.4</v>
      </c>
      <c r="E17" s="58">
        <v>797</v>
      </c>
    </row>
    <row r="18" spans="1:5" ht="42">
      <c r="A18" s="51" t="s">
        <v>275</v>
      </c>
      <c r="B18" s="50" t="s">
        <v>276</v>
      </c>
      <c r="C18" s="43" t="s">
        <v>150</v>
      </c>
      <c r="D18" s="58">
        <f t="shared" si="0"/>
        <v>956.4</v>
      </c>
      <c r="E18" s="58">
        <v>797</v>
      </c>
    </row>
    <row r="19" spans="1:5" ht="60.75">
      <c r="A19" s="51" t="s">
        <v>277</v>
      </c>
      <c r="B19" s="50" t="s">
        <v>278</v>
      </c>
      <c r="C19" s="43" t="s">
        <v>150</v>
      </c>
      <c r="D19" s="58">
        <f t="shared" si="0"/>
        <v>956.4</v>
      </c>
      <c r="E19" s="58">
        <v>797</v>
      </c>
    </row>
    <row r="20" spans="1:5" ht="60.75">
      <c r="A20" s="49" t="s">
        <v>279</v>
      </c>
      <c r="B20" s="50" t="s">
        <v>280</v>
      </c>
      <c r="C20" s="43" t="s">
        <v>150</v>
      </c>
      <c r="D20" s="58">
        <f t="shared" si="0"/>
        <v>2035.2</v>
      </c>
      <c r="E20" s="58">
        <v>1696</v>
      </c>
    </row>
    <row r="21" spans="1:5" ht="21">
      <c r="A21" s="49" t="s">
        <v>281</v>
      </c>
      <c r="B21" s="50" t="s">
        <v>282</v>
      </c>
      <c r="C21" s="43" t="s">
        <v>150</v>
      </c>
      <c r="D21" s="58">
        <f t="shared" si="0"/>
        <v>3231.6</v>
      </c>
      <c r="E21" s="58">
        <v>2693</v>
      </c>
    </row>
    <row r="22" spans="1:5" ht="21">
      <c r="A22" s="49" t="s">
        <v>283</v>
      </c>
      <c r="B22" s="50" t="s">
        <v>284</v>
      </c>
      <c r="C22" s="43" t="s">
        <v>150</v>
      </c>
      <c r="D22" s="58">
        <f t="shared" si="0"/>
        <v>1692</v>
      </c>
      <c r="E22" s="58">
        <v>1410</v>
      </c>
    </row>
    <row r="23" spans="1:5" ht="21">
      <c r="A23" s="49" t="s">
        <v>135</v>
      </c>
      <c r="B23" s="50" t="s">
        <v>285</v>
      </c>
      <c r="C23" s="43" t="s">
        <v>150</v>
      </c>
      <c r="D23" s="58">
        <f t="shared" si="0"/>
        <v>1692</v>
      </c>
      <c r="E23" s="58">
        <v>1410</v>
      </c>
    </row>
    <row r="24" spans="1:5" ht="162">
      <c r="A24" s="49" t="s">
        <v>286</v>
      </c>
      <c r="B24" s="50" t="s">
        <v>287</v>
      </c>
      <c r="C24" s="43" t="s">
        <v>150</v>
      </c>
      <c r="D24" s="58">
        <f t="shared" si="0"/>
        <v>3396</v>
      </c>
      <c r="E24" s="58">
        <v>2830</v>
      </c>
    </row>
    <row r="25" spans="1:5" ht="182.25">
      <c r="A25" s="49" t="s">
        <v>288</v>
      </c>
      <c r="B25" s="50" t="s">
        <v>289</v>
      </c>
      <c r="C25" s="43" t="s">
        <v>150</v>
      </c>
      <c r="D25" s="58">
        <f t="shared" si="0"/>
        <v>3852</v>
      </c>
      <c r="E25" s="58">
        <v>3210</v>
      </c>
    </row>
    <row r="26" spans="1:5" ht="182.25">
      <c r="A26" s="49" t="s">
        <v>290</v>
      </c>
      <c r="B26" s="50" t="s">
        <v>291</v>
      </c>
      <c r="C26" s="43" t="s">
        <v>150</v>
      </c>
      <c r="D26" s="58">
        <f t="shared" si="0"/>
        <v>4152</v>
      </c>
      <c r="E26" s="58">
        <v>3460</v>
      </c>
    </row>
    <row r="27" spans="1:5" ht="66" customHeight="1">
      <c r="A27" s="49" t="s">
        <v>292</v>
      </c>
      <c r="B27" s="50" t="s">
        <v>293</v>
      </c>
      <c r="C27" s="43" t="s">
        <v>150</v>
      </c>
      <c r="D27" s="58">
        <f t="shared" si="0"/>
        <v>1524</v>
      </c>
      <c r="E27" s="58">
        <v>1270</v>
      </c>
    </row>
    <row r="28" spans="1:5" ht="60.75">
      <c r="A28" s="49" t="s">
        <v>294</v>
      </c>
      <c r="B28" s="50" t="s">
        <v>295</v>
      </c>
      <c r="C28" s="43" t="s">
        <v>150</v>
      </c>
      <c r="D28" s="54">
        <f t="shared" si="0"/>
        <v>1860</v>
      </c>
      <c r="E28" s="54">
        <v>1550</v>
      </c>
    </row>
    <row r="29" spans="1:5" ht="126.75" customHeight="1">
      <c r="A29" s="49" t="s">
        <v>296</v>
      </c>
      <c r="B29" s="50" t="s">
        <v>297</v>
      </c>
      <c r="C29" s="43" t="s">
        <v>150</v>
      </c>
      <c r="D29" s="58">
        <f t="shared" si="0"/>
        <v>3036</v>
      </c>
      <c r="E29" s="58">
        <v>2530</v>
      </c>
    </row>
    <row r="30" spans="1:5" ht="101.25">
      <c r="A30" s="64" t="s">
        <v>298</v>
      </c>
      <c r="B30" s="50" t="s">
        <v>299</v>
      </c>
      <c r="C30" s="65" t="s">
        <v>150</v>
      </c>
      <c r="D30" s="66">
        <f t="shared" si="0"/>
        <v>3576</v>
      </c>
      <c r="E30" s="66">
        <v>2980</v>
      </c>
    </row>
    <row r="31" spans="1:5" ht="101.25">
      <c r="A31" s="60" t="s">
        <v>300</v>
      </c>
      <c r="B31" s="61" t="s">
        <v>301</v>
      </c>
      <c r="C31" s="43" t="s">
        <v>150</v>
      </c>
      <c r="D31" s="58">
        <f t="shared" si="0"/>
        <v>2928</v>
      </c>
      <c r="E31" s="58">
        <v>2440</v>
      </c>
    </row>
    <row r="32" spans="1:5" ht="101.25">
      <c r="A32" s="60" t="s">
        <v>302</v>
      </c>
      <c r="B32" s="61" t="s">
        <v>303</v>
      </c>
      <c r="C32" s="43" t="s">
        <v>150</v>
      </c>
      <c r="D32" s="58">
        <f t="shared" si="0"/>
        <v>3204</v>
      </c>
      <c r="E32" s="58">
        <v>2670</v>
      </c>
    </row>
    <row r="33" spans="1:5" ht="146.25" customHeight="1">
      <c r="A33" s="60" t="s">
        <v>304</v>
      </c>
      <c r="B33" s="61" t="s">
        <v>305</v>
      </c>
      <c r="C33" s="43" t="s">
        <v>150</v>
      </c>
      <c r="D33" s="58">
        <f t="shared" si="0"/>
        <v>4057.2</v>
      </c>
      <c r="E33" s="58">
        <v>3381</v>
      </c>
    </row>
    <row r="34" spans="1:5" ht="167.25" customHeight="1">
      <c r="A34" s="60" t="s">
        <v>306</v>
      </c>
      <c r="B34" s="61" t="s">
        <v>307</v>
      </c>
      <c r="C34" s="43" t="s">
        <v>150</v>
      </c>
      <c r="D34" s="58">
        <f t="shared" si="0"/>
        <v>4572</v>
      </c>
      <c r="E34" s="58">
        <v>3810</v>
      </c>
    </row>
    <row r="35" spans="1:5" ht="162">
      <c r="A35" s="62" t="s">
        <v>308</v>
      </c>
      <c r="B35" s="63" t="s">
        <v>309</v>
      </c>
      <c r="C35" s="43" t="s">
        <v>150</v>
      </c>
      <c r="D35" s="58">
        <f t="shared" si="0"/>
        <v>3228</v>
      </c>
      <c r="E35" s="58">
        <v>2690</v>
      </c>
    </row>
    <row r="36" spans="1:5" ht="81">
      <c r="A36" s="62" t="s">
        <v>310</v>
      </c>
      <c r="B36" s="63" t="s">
        <v>311</v>
      </c>
      <c r="C36" s="43" t="s">
        <v>150</v>
      </c>
      <c r="D36" s="58">
        <f t="shared" si="0"/>
        <v>1580.4</v>
      </c>
      <c r="E36" s="58">
        <v>1317</v>
      </c>
    </row>
    <row r="37" spans="1:5" ht="81">
      <c r="A37" s="62" t="s">
        <v>312</v>
      </c>
      <c r="B37" s="63" t="s">
        <v>313</v>
      </c>
      <c r="C37" s="43" t="s">
        <v>150</v>
      </c>
      <c r="D37" s="58">
        <f t="shared" si="0"/>
        <v>1032</v>
      </c>
      <c r="E37" s="58">
        <v>860</v>
      </c>
    </row>
    <row r="38" spans="1:5" ht="121.5">
      <c r="A38" s="62" t="s">
        <v>314</v>
      </c>
      <c r="B38" s="63" t="s">
        <v>315</v>
      </c>
      <c r="C38" s="43" t="s">
        <v>150</v>
      </c>
      <c r="D38" s="58">
        <f>E38+0.2*E38</f>
        <v>7908</v>
      </c>
      <c r="E38" s="58">
        <v>6590</v>
      </c>
    </row>
    <row r="39" spans="1:5" ht="40.5">
      <c r="A39" s="62" t="s">
        <v>316</v>
      </c>
      <c r="B39" s="63" t="s">
        <v>317</v>
      </c>
      <c r="C39" s="43" t="s">
        <v>150</v>
      </c>
      <c r="D39" s="58">
        <f t="shared" si="0"/>
        <v>226.8</v>
      </c>
      <c r="E39" s="58">
        <v>189</v>
      </c>
    </row>
    <row r="40" spans="1:5" ht="40.5">
      <c r="A40" s="62" t="s">
        <v>318</v>
      </c>
      <c r="B40" s="63" t="s">
        <v>319</v>
      </c>
      <c r="C40" s="43" t="s">
        <v>150</v>
      </c>
      <c r="D40" s="58">
        <f>E40+0.2*E40</f>
        <v>418.8</v>
      </c>
      <c r="E40" s="58">
        <v>349</v>
      </c>
    </row>
    <row r="41" spans="1:5" ht="40.5">
      <c r="A41" s="62" t="s">
        <v>320</v>
      </c>
      <c r="B41" s="63" t="s">
        <v>321</v>
      </c>
      <c r="C41" s="43" t="s">
        <v>150</v>
      </c>
      <c r="D41" s="58">
        <f>E41+0.2*E41</f>
        <v>2172</v>
      </c>
      <c r="E41" s="58">
        <v>1810</v>
      </c>
    </row>
    <row r="42" spans="1:5" ht="40.5">
      <c r="A42" s="62" t="s">
        <v>322</v>
      </c>
      <c r="B42" s="63" t="s">
        <v>323</v>
      </c>
      <c r="C42" s="43" t="s">
        <v>150</v>
      </c>
      <c r="D42" s="58">
        <f aca="true" t="shared" si="1" ref="D42:D86">E42+0.2*E42</f>
        <v>566.4</v>
      </c>
      <c r="E42" s="58">
        <v>472</v>
      </c>
    </row>
    <row r="43" spans="1:5" ht="40.5">
      <c r="A43" s="62" t="s">
        <v>324</v>
      </c>
      <c r="B43" s="63" t="s">
        <v>325</v>
      </c>
      <c r="C43" s="43" t="s">
        <v>150</v>
      </c>
      <c r="D43" s="58">
        <f t="shared" si="1"/>
        <v>504</v>
      </c>
      <c r="E43" s="58">
        <v>420</v>
      </c>
    </row>
    <row r="44" spans="1:5" ht="40.5">
      <c r="A44" s="62" t="s">
        <v>326</v>
      </c>
      <c r="B44" s="63" t="s">
        <v>327</v>
      </c>
      <c r="C44" s="43" t="s">
        <v>150</v>
      </c>
      <c r="D44" s="58">
        <f t="shared" si="1"/>
        <v>594</v>
      </c>
      <c r="E44" s="58">
        <v>495</v>
      </c>
    </row>
    <row r="45" spans="1:5" ht="21">
      <c r="A45" s="62" t="s">
        <v>328</v>
      </c>
      <c r="B45" s="63"/>
      <c r="C45" s="43" t="s">
        <v>150</v>
      </c>
      <c r="D45" s="58">
        <f t="shared" si="1"/>
        <v>1694.4</v>
      </c>
      <c r="E45" s="58">
        <v>1412</v>
      </c>
    </row>
    <row r="46" spans="1:5" ht="60.75">
      <c r="A46" s="62" t="s">
        <v>329</v>
      </c>
      <c r="B46" s="63" t="s">
        <v>330</v>
      </c>
      <c r="C46" s="43" t="s">
        <v>150</v>
      </c>
      <c r="D46" s="58">
        <f t="shared" si="1"/>
        <v>6636</v>
      </c>
      <c r="E46" s="58">
        <v>5530</v>
      </c>
    </row>
    <row r="47" spans="1:5" ht="60.75">
      <c r="A47" s="62" t="s">
        <v>331</v>
      </c>
      <c r="B47" s="63" t="s">
        <v>332</v>
      </c>
      <c r="C47" s="43" t="s">
        <v>150</v>
      </c>
      <c r="D47" s="58">
        <f t="shared" si="1"/>
        <v>6636</v>
      </c>
      <c r="E47" s="58">
        <v>5530</v>
      </c>
    </row>
    <row r="48" spans="1:5" ht="60.75">
      <c r="A48" s="62" t="s">
        <v>333</v>
      </c>
      <c r="B48" s="63" t="s">
        <v>334</v>
      </c>
      <c r="C48" s="43" t="s">
        <v>150</v>
      </c>
      <c r="D48" s="58">
        <f t="shared" si="1"/>
        <v>914.4</v>
      </c>
      <c r="E48" s="58">
        <v>762</v>
      </c>
    </row>
    <row r="49" spans="1:5" ht="60.75">
      <c r="A49" s="62" t="s">
        <v>335</v>
      </c>
      <c r="B49" s="63" t="s">
        <v>336</v>
      </c>
      <c r="C49" s="43" t="s">
        <v>150</v>
      </c>
      <c r="D49" s="58">
        <f t="shared" si="1"/>
        <v>914.4</v>
      </c>
      <c r="E49" s="58">
        <v>762</v>
      </c>
    </row>
    <row r="50" spans="1:5" ht="81">
      <c r="A50" s="45" t="s">
        <v>337</v>
      </c>
      <c r="B50" s="52" t="s">
        <v>338</v>
      </c>
      <c r="C50" s="43" t="s">
        <v>150</v>
      </c>
      <c r="D50" s="58">
        <f t="shared" si="1"/>
        <v>5376</v>
      </c>
      <c r="E50" s="58">
        <v>4480</v>
      </c>
    </row>
    <row r="51" spans="1:5" ht="40.5">
      <c r="A51" s="45" t="s">
        <v>339</v>
      </c>
      <c r="B51" s="52" t="s">
        <v>340</v>
      </c>
      <c r="C51" s="43" t="s">
        <v>150</v>
      </c>
      <c r="D51" s="58">
        <f t="shared" si="1"/>
        <v>1840.8</v>
      </c>
      <c r="E51" s="58">
        <v>1534</v>
      </c>
    </row>
    <row r="52" spans="1:5" ht="21">
      <c r="A52" s="45" t="s">
        <v>341</v>
      </c>
      <c r="B52" s="52" t="s">
        <v>342</v>
      </c>
      <c r="C52" s="43" t="s">
        <v>150</v>
      </c>
      <c r="D52" s="58">
        <f t="shared" si="1"/>
        <v>1752</v>
      </c>
      <c r="E52" s="58">
        <v>1460</v>
      </c>
    </row>
    <row r="53" spans="1:5" ht="40.5">
      <c r="A53" s="45" t="s">
        <v>1</v>
      </c>
      <c r="B53" s="52" t="s">
        <v>343</v>
      </c>
      <c r="C53" s="43" t="s">
        <v>150</v>
      </c>
      <c r="D53" s="58">
        <f t="shared" si="1"/>
        <v>2028</v>
      </c>
      <c r="E53" s="58">
        <v>1690</v>
      </c>
    </row>
    <row r="54" spans="1:5" ht="81">
      <c r="A54" s="62" t="s">
        <v>344</v>
      </c>
      <c r="B54" s="63" t="s">
        <v>345</v>
      </c>
      <c r="C54" s="43" t="s">
        <v>150</v>
      </c>
      <c r="D54" s="58">
        <f t="shared" si="1"/>
        <v>1107.6</v>
      </c>
      <c r="E54" s="58">
        <v>923</v>
      </c>
    </row>
    <row r="55" spans="1:5" ht="21">
      <c r="A55" s="62" t="s">
        <v>85</v>
      </c>
      <c r="B55" s="326" t="s">
        <v>346</v>
      </c>
      <c r="C55" s="43" t="s">
        <v>150</v>
      </c>
      <c r="D55" s="58">
        <f t="shared" si="1"/>
        <v>200.4</v>
      </c>
      <c r="E55" s="58">
        <v>167</v>
      </c>
    </row>
    <row r="56" spans="1:5" ht="21">
      <c r="A56" s="62" t="s">
        <v>86</v>
      </c>
      <c r="B56" s="327"/>
      <c r="C56" s="43" t="s">
        <v>150</v>
      </c>
      <c r="D56" s="58">
        <f t="shared" si="1"/>
        <v>526.8</v>
      </c>
      <c r="E56" s="58">
        <v>439</v>
      </c>
    </row>
    <row r="57" spans="1:5" ht="21">
      <c r="A57" s="62" t="s">
        <v>89</v>
      </c>
      <c r="B57" s="327"/>
      <c r="C57" s="43" t="s">
        <v>150</v>
      </c>
      <c r="D57" s="58">
        <f t="shared" si="1"/>
        <v>526.8</v>
      </c>
      <c r="E57" s="58">
        <v>439</v>
      </c>
    </row>
    <row r="58" spans="1:5" ht="21">
      <c r="A58" s="62" t="s">
        <v>347</v>
      </c>
      <c r="B58" s="327"/>
      <c r="C58" s="43" t="s">
        <v>150</v>
      </c>
      <c r="D58" s="58">
        <f t="shared" si="1"/>
        <v>890.4</v>
      </c>
      <c r="E58" s="58">
        <v>742</v>
      </c>
    </row>
    <row r="59" spans="1:5" ht="21">
      <c r="A59" s="62" t="s">
        <v>348</v>
      </c>
      <c r="B59" s="327"/>
      <c r="C59" s="43" t="s">
        <v>150</v>
      </c>
      <c r="D59" s="58">
        <f t="shared" si="1"/>
        <v>909.6</v>
      </c>
      <c r="E59" s="58">
        <v>758</v>
      </c>
    </row>
    <row r="60" spans="1:5" ht="21">
      <c r="A60" s="62" t="s">
        <v>349</v>
      </c>
      <c r="B60" s="328"/>
      <c r="C60" s="43" t="s">
        <v>150</v>
      </c>
      <c r="D60" s="58">
        <f t="shared" si="1"/>
        <v>1104</v>
      </c>
      <c r="E60" s="58">
        <v>920</v>
      </c>
    </row>
    <row r="61" spans="1:5" ht="21">
      <c r="A61" s="62" t="s">
        <v>350</v>
      </c>
      <c r="B61" s="63" t="s">
        <v>351</v>
      </c>
      <c r="C61" s="43" t="s">
        <v>150</v>
      </c>
      <c r="D61" s="58">
        <f t="shared" si="1"/>
        <v>278.4</v>
      </c>
      <c r="E61" s="58">
        <v>232</v>
      </c>
    </row>
    <row r="62" spans="1:5" ht="21">
      <c r="A62" s="62" t="s">
        <v>352</v>
      </c>
      <c r="B62" s="329" t="s">
        <v>353</v>
      </c>
      <c r="C62" s="43" t="s">
        <v>150</v>
      </c>
      <c r="D62" s="58">
        <f t="shared" si="1"/>
        <v>297.6</v>
      </c>
      <c r="E62" s="58">
        <v>248</v>
      </c>
    </row>
    <row r="63" spans="1:5" ht="21">
      <c r="A63" s="62" t="s">
        <v>354</v>
      </c>
      <c r="B63" s="330"/>
      <c r="C63" s="43" t="s">
        <v>150</v>
      </c>
      <c r="D63" s="58">
        <f t="shared" si="1"/>
        <v>753.6</v>
      </c>
      <c r="E63" s="58">
        <v>628</v>
      </c>
    </row>
    <row r="64" spans="1:5" ht="21">
      <c r="A64" s="62" t="s">
        <v>355</v>
      </c>
      <c r="B64" s="330"/>
      <c r="C64" s="43" t="s">
        <v>150</v>
      </c>
      <c r="D64" s="58">
        <f t="shared" si="1"/>
        <v>778.8</v>
      </c>
      <c r="E64" s="58">
        <v>649</v>
      </c>
    </row>
    <row r="65" spans="1:5" ht="21">
      <c r="A65" s="62" t="s">
        <v>356</v>
      </c>
      <c r="B65" s="331"/>
      <c r="C65" s="43" t="s">
        <v>150</v>
      </c>
      <c r="D65" s="58">
        <f t="shared" si="1"/>
        <v>1018.8</v>
      </c>
      <c r="E65" s="58">
        <v>849</v>
      </c>
    </row>
    <row r="66" spans="1:5" ht="21">
      <c r="A66" s="45" t="s">
        <v>357</v>
      </c>
      <c r="B66" s="52" t="s">
        <v>358</v>
      </c>
      <c r="C66" s="43" t="s">
        <v>150</v>
      </c>
      <c r="D66" s="58">
        <f t="shared" si="1"/>
        <v>117.6</v>
      </c>
      <c r="E66" s="58">
        <v>98</v>
      </c>
    </row>
    <row r="67" spans="1:5" ht="40.5">
      <c r="A67" s="67" t="s">
        <v>359</v>
      </c>
      <c r="B67" s="50" t="s">
        <v>360</v>
      </c>
      <c r="C67" s="43" t="s">
        <v>150</v>
      </c>
      <c r="D67" s="58">
        <f t="shared" si="1"/>
        <v>566.4</v>
      </c>
      <c r="E67" s="58">
        <v>472</v>
      </c>
    </row>
    <row r="68" spans="1:5" ht="40.5">
      <c r="A68" s="62" t="s">
        <v>361</v>
      </c>
      <c r="B68" s="63" t="s">
        <v>362</v>
      </c>
      <c r="C68" s="43" t="s">
        <v>150</v>
      </c>
      <c r="D68" s="58">
        <f t="shared" si="1"/>
        <v>610.8</v>
      </c>
      <c r="E68" s="58">
        <v>509</v>
      </c>
    </row>
    <row r="69" spans="1:5" ht="21">
      <c r="A69" s="62" t="s">
        <v>363</v>
      </c>
      <c r="B69" s="52" t="s">
        <v>364</v>
      </c>
      <c r="C69" s="43" t="s">
        <v>150</v>
      </c>
      <c r="D69" s="58">
        <f t="shared" si="1"/>
        <v>417.6</v>
      </c>
      <c r="E69" s="58">
        <v>348</v>
      </c>
    </row>
    <row r="70" spans="1:5" ht="21">
      <c r="A70" s="45" t="s">
        <v>365</v>
      </c>
      <c r="B70" s="52" t="s">
        <v>366</v>
      </c>
      <c r="C70" s="43" t="s">
        <v>150</v>
      </c>
      <c r="D70" s="58">
        <f t="shared" si="1"/>
        <v>417.6</v>
      </c>
      <c r="E70" s="58">
        <v>348</v>
      </c>
    </row>
    <row r="71" spans="1:5" ht="40.5">
      <c r="A71" s="45" t="s">
        <v>0</v>
      </c>
      <c r="B71" s="52" t="s">
        <v>367</v>
      </c>
      <c r="C71" s="43" t="s">
        <v>150</v>
      </c>
      <c r="D71" s="58">
        <f t="shared" si="1"/>
        <v>734.4</v>
      </c>
      <c r="E71" s="58">
        <v>612</v>
      </c>
    </row>
    <row r="72" spans="1:5" ht="40.5">
      <c r="A72" s="62" t="s">
        <v>368</v>
      </c>
      <c r="B72" s="63" t="s">
        <v>369</v>
      </c>
      <c r="C72" s="43" t="s">
        <v>150</v>
      </c>
      <c r="D72" s="58">
        <f t="shared" si="1"/>
        <v>78</v>
      </c>
      <c r="E72" s="58">
        <v>65</v>
      </c>
    </row>
    <row r="73" spans="1:5" ht="21">
      <c r="A73" s="45" t="s">
        <v>370</v>
      </c>
      <c r="B73" s="52" t="s">
        <v>371</v>
      </c>
      <c r="C73" s="43" t="s">
        <v>150</v>
      </c>
      <c r="D73" s="58">
        <f t="shared" si="1"/>
        <v>88.8</v>
      </c>
      <c r="E73" s="58">
        <v>74</v>
      </c>
    </row>
    <row r="74" spans="1:5" ht="40.5">
      <c r="A74" s="62" t="s">
        <v>372</v>
      </c>
      <c r="B74" s="63" t="s">
        <v>373</v>
      </c>
      <c r="C74" s="43" t="s">
        <v>150</v>
      </c>
      <c r="D74" s="58">
        <f t="shared" si="1"/>
        <v>88.8</v>
      </c>
      <c r="E74" s="58">
        <v>74</v>
      </c>
    </row>
    <row r="75" spans="1:5" ht="40.5">
      <c r="A75" s="45" t="s">
        <v>374</v>
      </c>
      <c r="B75" s="52" t="s">
        <v>375</v>
      </c>
      <c r="C75" s="43" t="s">
        <v>150</v>
      </c>
      <c r="D75" s="58">
        <f t="shared" si="1"/>
        <v>297.6</v>
      </c>
      <c r="E75" s="58">
        <v>248</v>
      </c>
    </row>
    <row r="76" spans="1:5" ht="40.5">
      <c r="A76" s="45" t="s">
        <v>376</v>
      </c>
      <c r="B76" s="52" t="s">
        <v>377</v>
      </c>
      <c r="C76" s="43" t="s">
        <v>150</v>
      </c>
      <c r="D76" s="58">
        <f t="shared" si="1"/>
        <v>318</v>
      </c>
      <c r="E76" s="58">
        <v>265</v>
      </c>
    </row>
    <row r="77" spans="1:5" ht="21">
      <c r="A77" s="62" t="s">
        <v>88</v>
      </c>
      <c r="B77" s="63" t="s">
        <v>378</v>
      </c>
      <c r="C77" s="43" t="s">
        <v>150</v>
      </c>
      <c r="D77" s="58">
        <f t="shared" si="1"/>
        <v>1428</v>
      </c>
      <c r="E77" s="58">
        <v>1190</v>
      </c>
    </row>
    <row r="78" spans="1:5" ht="40.5">
      <c r="A78" s="62" t="s">
        <v>379</v>
      </c>
      <c r="B78" s="63" t="s">
        <v>380</v>
      </c>
      <c r="C78" s="43" t="s">
        <v>150</v>
      </c>
      <c r="D78" s="58">
        <f t="shared" si="1"/>
        <v>1392</v>
      </c>
      <c r="E78" s="58">
        <v>1160</v>
      </c>
    </row>
    <row r="79" spans="1:5" ht="81">
      <c r="A79" s="45" t="s">
        <v>381</v>
      </c>
      <c r="B79" s="52" t="s">
        <v>382</v>
      </c>
      <c r="C79" s="43" t="s">
        <v>150</v>
      </c>
      <c r="D79" s="58">
        <f t="shared" si="1"/>
        <v>65832</v>
      </c>
      <c r="E79" s="58">
        <v>54860</v>
      </c>
    </row>
    <row r="80" spans="1:5" ht="60.75">
      <c r="A80" s="67" t="s">
        <v>383</v>
      </c>
      <c r="B80" s="52" t="s">
        <v>384</v>
      </c>
      <c r="C80" s="43" t="s">
        <v>150</v>
      </c>
      <c r="D80" s="58">
        <f t="shared" si="1"/>
        <v>6804</v>
      </c>
      <c r="E80" s="58">
        <v>5670</v>
      </c>
    </row>
    <row r="81" spans="1:5" ht="81">
      <c r="A81" s="62" t="s">
        <v>385</v>
      </c>
      <c r="B81" s="63" t="s">
        <v>386</v>
      </c>
      <c r="C81" s="43" t="s">
        <v>150</v>
      </c>
      <c r="D81" s="58">
        <f t="shared" si="1"/>
        <v>4303.2</v>
      </c>
      <c r="E81" s="58">
        <v>3586</v>
      </c>
    </row>
    <row r="82" spans="1:5" ht="60.75">
      <c r="A82" s="67" t="s">
        <v>387</v>
      </c>
      <c r="B82" s="50" t="s">
        <v>388</v>
      </c>
      <c r="C82" s="43" t="s">
        <v>150</v>
      </c>
      <c r="D82" s="58">
        <f t="shared" si="1"/>
        <v>141.6</v>
      </c>
      <c r="E82" s="58">
        <v>118</v>
      </c>
    </row>
    <row r="83" spans="1:5" ht="60.75">
      <c r="A83" s="67" t="s">
        <v>389</v>
      </c>
      <c r="B83" s="50" t="s">
        <v>390</v>
      </c>
      <c r="C83" s="43" t="s">
        <v>150</v>
      </c>
      <c r="D83" s="58">
        <f t="shared" si="1"/>
        <v>176.4</v>
      </c>
      <c r="E83" s="58">
        <v>147</v>
      </c>
    </row>
    <row r="84" spans="1:5" ht="40.5">
      <c r="A84" s="45" t="s">
        <v>391</v>
      </c>
      <c r="B84" s="52" t="s">
        <v>392</v>
      </c>
      <c r="C84" s="43" t="s">
        <v>150</v>
      </c>
      <c r="D84" s="58">
        <f t="shared" si="1"/>
        <v>498</v>
      </c>
      <c r="E84" s="58">
        <v>415</v>
      </c>
    </row>
    <row r="85" spans="1:5" ht="162">
      <c r="A85" s="62" t="s">
        <v>393</v>
      </c>
      <c r="B85" s="63" t="s">
        <v>394</v>
      </c>
      <c r="C85" s="43" t="s">
        <v>150</v>
      </c>
      <c r="D85" s="58">
        <f t="shared" si="1"/>
        <v>3048</v>
      </c>
      <c r="E85" s="58">
        <v>2540</v>
      </c>
    </row>
    <row r="86" spans="1:5" ht="141.75">
      <c r="A86" s="60" t="s">
        <v>395</v>
      </c>
      <c r="B86" s="61" t="s">
        <v>396</v>
      </c>
      <c r="C86" s="43" t="s">
        <v>150</v>
      </c>
      <c r="D86" s="58">
        <f t="shared" si="1"/>
        <v>2856</v>
      </c>
      <c r="E86" s="58">
        <v>2380</v>
      </c>
    </row>
  </sheetData>
  <sheetProtection/>
  <mergeCells count="2">
    <mergeCell ref="B55:B60"/>
    <mergeCell ref="B62:B65"/>
  </mergeCells>
  <hyperlinks>
    <hyperlink ref="B84" r:id="rId1" display="http://gpspla.net/"/>
  </hyperlinks>
  <printOptions/>
  <pageMargins left="0.75" right="0.75" top="1" bottom="1" header="0.5" footer="0.5"/>
  <pageSetup horizontalDpi="600" verticalDpi="600" orientation="portrait" paperSize="9" scale="37" r:id="rId2"/>
  <rowBreaks count="1" manualBreakCount="1">
    <brk id="45" max="255" man="1"/>
  </rowBreaks>
</worksheet>
</file>

<file path=xl/worksheets/sheet4.xml><?xml version="1.0" encoding="utf-8"?>
<worksheet xmlns="http://schemas.openxmlformats.org/spreadsheetml/2006/main" xmlns:r="http://schemas.openxmlformats.org/officeDocument/2006/relationships">
  <dimension ref="A1:E55"/>
  <sheetViews>
    <sheetView zoomScale="78" zoomScaleNormal="78" workbookViewId="0" topLeftCell="A1">
      <pane ySplit="1" topLeftCell="A2" activePane="bottomLeft" state="frozen"/>
      <selection pane="topLeft" activeCell="A1" sqref="A1"/>
      <selection pane="bottomLeft" activeCell="A1" sqref="A1"/>
    </sheetView>
  </sheetViews>
  <sheetFormatPr defaultColWidth="9.00390625" defaultRowHeight="12.75"/>
  <cols>
    <col min="1" max="1" width="32.375" style="23" bestFit="1" customWidth="1"/>
    <col min="2" max="2" width="130.875" style="23" customWidth="1"/>
    <col min="3" max="3" width="26.625" style="23" customWidth="1"/>
    <col min="4" max="5" width="16.125" style="23" bestFit="1" customWidth="1"/>
    <col min="6" max="16384" width="9.125" style="23" customWidth="1"/>
  </cols>
  <sheetData>
    <row r="1" spans="1:5" s="118" customFormat="1" ht="63" customHeight="1">
      <c r="A1" s="117" t="s">
        <v>145</v>
      </c>
      <c r="B1" s="117" t="s">
        <v>448</v>
      </c>
      <c r="C1" s="117" t="s">
        <v>147</v>
      </c>
      <c r="D1" s="117" t="s">
        <v>148</v>
      </c>
      <c r="E1" s="117" t="s">
        <v>398</v>
      </c>
    </row>
    <row r="2" spans="1:5" ht="27">
      <c r="A2" s="332" t="s">
        <v>399</v>
      </c>
      <c r="B2" s="332"/>
      <c r="C2" s="332"/>
      <c r="D2" s="332"/>
      <c r="E2" s="332"/>
    </row>
    <row r="3" spans="1:5" ht="60.75">
      <c r="A3" s="68" t="s">
        <v>400</v>
      </c>
      <c r="B3" s="44" t="s">
        <v>401</v>
      </c>
      <c r="C3" s="69" t="s">
        <v>150</v>
      </c>
      <c r="D3" s="70">
        <f>E3+0.2*E3</f>
        <v>2604</v>
      </c>
      <c r="E3" s="70">
        <v>2170</v>
      </c>
    </row>
    <row r="4" spans="1:5" ht="81">
      <c r="A4" s="68" t="s">
        <v>402</v>
      </c>
      <c r="B4" s="44" t="s">
        <v>403</v>
      </c>
      <c r="C4" s="69" t="s">
        <v>150</v>
      </c>
      <c r="D4" s="70">
        <f>E4+0.2*E4</f>
        <v>2820</v>
      </c>
      <c r="E4" s="70">
        <v>2350</v>
      </c>
    </row>
    <row r="5" spans="1:5" ht="81">
      <c r="A5" s="68" t="s">
        <v>404</v>
      </c>
      <c r="B5" s="71" t="s">
        <v>405</v>
      </c>
      <c r="C5" s="69" t="s">
        <v>150</v>
      </c>
      <c r="D5" s="70">
        <f>E5+0.2*E5</f>
        <v>3159.6</v>
      </c>
      <c r="E5" s="70">
        <v>2633</v>
      </c>
    </row>
    <row r="6" spans="1:5" ht="27">
      <c r="A6" s="332" t="s">
        <v>406</v>
      </c>
      <c r="B6" s="332"/>
      <c r="C6" s="332"/>
      <c r="D6" s="332"/>
      <c r="E6" s="332"/>
    </row>
    <row r="7" spans="1:5" ht="222.75">
      <c r="A7" s="68" t="s">
        <v>407</v>
      </c>
      <c r="B7" s="72" t="s">
        <v>408</v>
      </c>
      <c r="C7" s="43" t="s">
        <v>150</v>
      </c>
      <c r="D7" s="70">
        <f aca="true" t="shared" si="0" ref="D7:D13">E7+0.2*E7</f>
        <v>2688</v>
      </c>
      <c r="E7" s="73">
        <v>2240</v>
      </c>
    </row>
    <row r="8" spans="1:5" ht="222.75">
      <c r="A8" s="68" t="s">
        <v>409</v>
      </c>
      <c r="B8" s="72" t="s">
        <v>410</v>
      </c>
      <c r="C8" s="43" t="s">
        <v>150</v>
      </c>
      <c r="D8" s="70">
        <f t="shared" si="0"/>
        <v>2926.8</v>
      </c>
      <c r="E8" s="73">
        <v>2439</v>
      </c>
    </row>
    <row r="9" spans="1:5" ht="81">
      <c r="A9" s="74" t="s">
        <v>411</v>
      </c>
      <c r="B9" s="75" t="s">
        <v>412</v>
      </c>
      <c r="C9" s="43" t="s">
        <v>150</v>
      </c>
      <c r="D9" s="70">
        <f t="shared" si="0"/>
        <v>4140</v>
      </c>
      <c r="E9" s="73">
        <v>3450</v>
      </c>
    </row>
    <row r="10" spans="1:5" ht="40.5">
      <c r="A10" s="74" t="s">
        <v>413</v>
      </c>
      <c r="B10" s="44" t="s">
        <v>414</v>
      </c>
      <c r="C10" s="43" t="s">
        <v>150</v>
      </c>
      <c r="D10" s="70">
        <f t="shared" si="0"/>
        <v>3192</v>
      </c>
      <c r="E10" s="73">
        <v>2660</v>
      </c>
    </row>
    <row r="11" spans="1:5" ht="101.25">
      <c r="A11" s="74" t="s">
        <v>415</v>
      </c>
      <c r="B11" s="44" t="s">
        <v>416</v>
      </c>
      <c r="C11" s="43" t="s">
        <v>150</v>
      </c>
      <c r="D11" s="70">
        <f t="shared" si="0"/>
        <v>4140</v>
      </c>
      <c r="E11" s="73">
        <v>3450</v>
      </c>
    </row>
    <row r="12" spans="1:5" ht="101.25">
      <c r="A12" s="74" t="s">
        <v>417</v>
      </c>
      <c r="B12" s="44" t="s">
        <v>418</v>
      </c>
      <c r="C12" s="43" t="s">
        <v>150</v>
      </c>
      <c r="D12" s="70">
        <f t="shared" si="0"/>
        <v>4656</v>
      </c>
      <c r="E12" s="73">
        <v>3880</v>
      </c>
    </row>
    <row r="13" spans="1:5" ht="42">
      <c r="A13" s="68" t="s">
        <v>419</v>
      </c>
      <c r="B13" s="44" t="s">
        <v>109</v>
      </c>
      <c r="C13" s="43" t="s">
        <v>150</v>
      </c>
      <c r="D13" s="70">
        <f t="shared" si="0"/>
        <v>816</v>
      </c>
      <c r="E13" s="73">
        <v>680</v>
      </c>
    </row>
    <row r="14" spans="1:5" ht="27">
      <c r="A14" s="332" t="s">
        <v>420</v>
      </c>
      <c r="B14" s="332"/>
      <c r="C14" s="332"/>
      <c r="D14" s="332"/>
      <c r="E14" s="332"/>
    </row>
    <row r="15" spans="1:5" ht="81">
      <c r="A15" s="74" t="s">
        <v>421</v>
      </c>
      <c r="B15" s="81" t="s">
        <v>422</v>
      </c>
      <c r="C15" s="43" t="s">
        <v>150</v>
      </c>
      <c r="D15" s="70">
        <f>E15+0.2*E15</f>
        <v>4428</v>
      </c>
      <c r="E15" s="73">
        <v>3690</v>
      </c>
    </row>
    <row r="16" spans="1:5" ht="81">
      <c r="A16" s="74" t="s">
        <v>423</v>
      </c>
      <c r="B16" s="83" t="s">
        <v>424</v>
      </c>
      <c r="C16" s="43" t="s">
        <v>150</v>
      </c>
      <c r="D16" s="70">
        <f>E16+0.2*E16</f>
        <v>3468</v>
      </c>
      <c r="E16" s="73">
        <v>2890</v>
      </c>
    </row>
    <row r="17" spans="1:5" ht="101.25">
      <c r="A17" s="74" t="s">
        <v>425</v>
      </c>
      <c r="B17" s="82" t="s">
        <v>426</v>
      </c>
      <c r="C17" s="43" t="s">
        <v>150</v>
      </c>
      <c r="D17" s="70">
        <f>E17+0.2*E17</f>
        <v>4584</v>
      </c>
      <c r="E17" s="73">
        <v>3820</v>
      </c>
    </row>
    <row r="18" spans="1:5" ht="101.25">
      <c r="A18" s="77" t="s">
        <v>427</v>
      </c>
      <c r="B18" s="76" t="s">
        <v>428</v>
      </c>
      <c r="C18" s="43" t="s">
        <v>150</v>
      </c>
      <c r="D18" s="70">
        <f>E18+0.2*E18</f>
        <v>5106</v>
      </c>
      <c r="E18" s="73">
        <v>4255</v>
      </c>
    </row>
    <row r="19" spans="1:5" ht="27">
      <c r="A19" s="332" t="s">
        <v>429</v>
      </c>
      <c r="B19" s="332"/>
      <c r="C19" s="333"/>
      <c r="D19" s="333"/>
      <c r="E19" s="333"/>
    </row>
    <row r="20" spans="1:5" ht="81">
      <c r="A20" s="68" t="s">
        <v>430</v>
      </c>
      <c r="B20" s="44" t="s">
        <v>431</v>
      </c>
      <c r="C20" s="43" t="s">
        <v>150</v>
      </c>
      <c r="D20" s="70">
        <f>E20+0.2*E20</f>
        <v>4296</v>
      </c>
      <c r="E20" s="73">
        <v>3580</v>
      </c>
    </row>
    <row r="21" spans="1:5" ht="101.25">
      <c r="A21" s="68" t="s">
        <v>432</v>
      </c>
      <c r="B21" s="44" t="s">
        <v>433</v>
      </c>
      <c r="C21" s="43" t="s">
        <v>150</v>
      </c>
      <c r="D21" s="70">
        <f>E21+0.2*E21</f>
        <v>4548</v>
      </c>
      <c r="E21" s="73">
        <v>3790</v>
      </c>
    </row>
    <row r="22" spans="1:5" ht="27">
      <c r="A22" s="332" t="s">
        <v>434</v>
      </c>
      <c r="B22" s="332"/>
      <c r="C22" s="332"/>
      <c r="D22" s="332"/>
      <c r="E22" s="332"/>
    </row>
    <row r="23" spans="1:5" ht="21">
      <c r="A23" s="43" t="s">
        <v>435</v>
      </c>
      <c r="B23" s="48" t="s">
        <v>436</v>
      </c>
      <c r="C23" s="43" t="s">
        <v>150</v>
      </c>
      <c r="D23" s="70">
        <f aca="true" t="shared" si="1" ref="D23:D29">E23+0.2*E23</f>
        <v>696</v>
      </c>
      <c r="E23" s="73">
        <v>580</v>
      </c>
    </row>
    <row r="24" spans="1:5" ht="21">
      <c r="A24" s="43" t="s">
        <v>437</v>
      </c>
      <c r="B24" s="48" t="s">
        <v>438</v>
      </c>
      <c r="C24" s="43" t="s">
        <v>150</v>
      </c>
      <c r="D24" s="70">
        <f t="shared" si="1"/>
        <v>818.4</v>
      </c>
      <c r="E24" s="73">
        <v>682</v>
      </c>
    </row>
    <row r="25" spans="1:5" ht="21">
      <c r="A25" s="43" t="s">
        <v>439</v>
      </c>
      <c r="B25" s="48" t="s">
        <v>440</v>
      </c>
      <c r="C25" s="43" t="s">
        <v>150</v>
      </c>
      <c r="D25" s="70">
        <f t="shared" si="1"/>
        <v>708</v>
      </c>
      <c r="E25" s="73">
        <v>590</v>
      </c>
    </row>
    <row r="26" spans="1:5" ht="21">
      <c r="A26" s="43" t="s">
        <v>38</v>
      </c>
      <c r="B26" s="48" t="s">
        <v>441</v>
      </c>
      <c r="C26" s="43" t="s">
        <v>150</v>
      </c>
      <c r="D26" s="70">
        <f t="shared" si="1"/>
        <v>740.4</v>
      </c>
      <c r="E26" s="73">
        <v>617</v>
      </c>
    </row>
    <row r="27" spans="1:5" ht="21">
      <c r="A27" s="43" t="s">
        <v>442</v>
      </c>
      <c r="B27" s="48" t="s">
        <v>443</v>
      </c>
      <c r="C27" s="43" t="s">
        <v>150</v>
      </c>
      <c r="D27" s="70">
        <f t="shared" si="1"/>
        <v>792</v>
      </c>
      <c r="E27" s="73">
        <v>660</v>
      </c>
    </row>
    <row r="28" spans="1:5" ht="121.5">
      <c r="A28" s="78" t="s">
        <v>444</v>
      </c>
      <c r="B28" s="79" t="s">
        <v>445</v>
      </c>
      <c r="C28" s="43" t="s">
        <v>150</v>
      </c>
      <c r="D28" s="70">
        <f t="shared" si="1"/>
        <v>2112</v>
      </c>
      <c r="E28" s="73">
        <v>1760</v>
      </c>
    </row>
    <row r="29" spans="1:5" ht="121.5">
      <c r="A29" s="80" t="s">
        <v>446</v>
      </c>
      <c r="B29" s="79" t="s">
        <v>447</v>
      </c>
      <c r="C29" s="43" t="s">
        <v>150</v>
      </c>
      <c r="D29" s="70">
        <f t="shared" si="1"/>
        <v>2004</v>
      </c>
      <c r="E29" s="73">
        <v>1670</v>
      </c>
    </row>
    <row r="30" spans="1:5" ht="27">
      <c r="A30" s="339" t="s">
        <v>486</v>
      </c>
      <c r="B30" s="337"/>
      <c r="C30" s="335"/>
      <c r="D30" s="335"/>
      <c r="E30" s="335"/>
    </row>
    <row r="31" spans="1:5" ht="21">
      <c r="A31" s="43" t="s">
        <v>487</v>
      </c>
      <c r="B31" s="340" t="s">
        <v>488</v>
      </c>
      <c r="C31" s="43" t="s">
        <v>150</v>
      </c>
      <c r="D31" s="70">
        <f>E31+E31*0.15</f>
        <v>3323.5</v>
      </c>
      <c r="E31" s="73">
        <v>2890</v>
      </c>
    </row>
    <row r="32" spans="1:5" ht="21">
      <c r="A32" s="43" t="s">
        <v>489</v>
      </c>
      <c r="B32" s="341"/>
      <c r="C32" s="43" t="s">
        <v>150</v>
      </c>
      <c r="D32" s="70">
        <f aca="true" t="shared" si="2" ref="D32:D40">E32+E32*0.15</f>
        <v>3447.7</v>
      </c>
      <c r="E32" s="73">
        <v>2998</v>
      </c>
    </row>
    <row r="33" spans="1:5" ht="21">
      <c r="A33" s="43" t="s">
        <v>490</v>
      </c>
      <c r="B33" s="341"/>
      <c r="C33" s="43" t="s">
        <v>150</v>
      </c>
      <c r="D33" s="70">
        <f t="shared" si="2"/>
        <v>3874.35</v>
      </c>
      <c r="E33" s="73">
        <v>3369</v>
      </c>
    </row>
    <row r="34" spans="1:5" ht="243">
      <c r="A34" s="43" t="s">
        <v>491</v>
      </c>
      <c r="B34" s="86" t="s">
        <v>492</v>
      </c>
      <c r="C34" s="43" t="s">
        <v>150</v>
      </c>
      <c r="D34" s="70">
        <f t="shared" si="2"/>
        <v>3714.5</v>
      </c>
      <c r="E34" s="73">
        <v>3230</v>
      </c>
    </row>
    <row r="35" spans="1:5" ht="27">
      <c r="A35" s="339" t="s">
        <v>493</v>
      </c>
      <c r="B35" s="337"/>
      <c r="C35" s="337"/>
      <c r="D35" s="337"/>
      <c r="E35" s="337"/>
    </row>
    <row r="36" spans="1:5" ht="21">
      <c r="A36" s="68" t="s">
        <v>494</v>
      </c>
      <c r="B36" s="72" t="s">
        <v>495</v>
      </c>
      <c r="C36" s="43" t="s">
        <v>150</v>
      </c>
      <c r="D36" s="70">
        <f t="shared" si="2"/>
        <v>713</v>
      </c>
      <c r="E36" s="73">
        <v>620</v>
      </c>
    </row>
    <row r="37" spans="1:5" ht="40.5">
      <c r="A37" s="68" t="s">
        <v>496</v>
      </c>
      <c r="B37" s="72" t="s">
        <v>497</v>
      </c>
      <c r="C37" s="43" t="s">
        <v>150</v>
      </c>
      <c r="D37" s="70">
        <f t="shared" si="2"/>
        <v>776.25</v>
      </c>
      <c r="E37" s="73">
        <v>675</v>
      </c>
    </row>
    <row r="38" spans="1:5" ht="40.5">
      <c r="A38" s="74" t="s">
        <v>498</v>
      </c>
      <c r="B38" s="75" t="s">
        <v>499</v>
      </c>
      <c r="C38" s="43" t="s">
        <v>150</v>
      </c>
      <c r="D38" s="70">
        <f t="shared" si="2"/>
        <v>883.2</v>
      </c>
      <c r="E38" s="73">
        <v>768</v>
      </c>
    </row>
    <row r="39" spans="1:5" ht="40.5">
      <c r="A39" s="74" t="s">
        <v>500</v>
      </c>
      <c r="B39" s="44" t="s">
        <v>501</v>
      </c>
      <c r="C39" s="43" t="s">
        <v>150</v>
      </c>
      <c r="D39" s="70">
        <f t="shared" si="2"/>
        <v>1989.5</v>
      </c>
      <c r="E39" s="73">
        <v>1730</v>
      </c>
    </row>
    <row r="40" spans="1:5" ht="40.5">
      <c r="A40" s="74" t="s">
        <v>502</v>
      </c>
      <c r="B40" s="44" t="s">
        <v>503</v>
      </c>
      <c r="C40" s="43" t="s">
        <v>150</v>
      </c>
      <c r="D40" s="70">
        <f t="shared" si="2"/>
        <v>3060.15</v>
      </c>
      <c r="E40" s="73">
        <v>2661</v>
      </c>
    </row>
    <row r="41" spans="1:5" ht="27">
      <c r="A41" s="334" t="s">
        <v>504</v>
      </c>
      <c r="B41" s="337"/>
      <c r="C41" s="337"/>
      <c r="D41" s="337"/>
      <c r="E41" s="337"/>
    </row>
    <row r="42" spans="1:5" ht="40.5">
      <c r="A42" s="77" t="s">
        <v>505</v>
      </c>
      <c r="B42" s="44" t="s">
        <v>506</v>
      </c>
      <c r="C42" s="43" t="s">
        <v>150</v>
      </c>
      <c r="D42" s="70">
        <f>E42+0.15*E42</f>
        <v>540.5</v>
      </c>
      <c r="E42" s="73">
        <v>470</v>
      </c>
    </row>
    <row r="43" spans="1:5" ht="40.5">
      <c r="A43" s="77" t="s">
        <v>507</v>
      </c>
      <c r="B43" s="83" t="s">
        <v>508</v>
      </c>
      <c r="C43" s="43" t="s">
        <v>150</v>
      </c>
      <c r="D43" s="70">
        <f>E43+0.15*E43</f>
        <v>841.8</v>
      </c>
      <c r="E43" s="73">
        <v>732</v>
      </c>
    </row>
    <row r="44" spans="1:5" ht="60.75">
      <c r="A44" s="77" t="s">
        <v>509</v>
      </c>
      <c r="B44" s="44" t="s">
        <v>510</v>
      </c>
      <c r="C44" s="43" t="s">
        <v>150</v>
      </c>
      <c r="D44" s="70">
        <f>E44+0.15*E44</f>
        <v>1759.5</v>
      </c>
      <c r="E44" s="73">
        <v>1530</v>
      </c>
    </row>
    <row r="45" spans="1:5" ht="27">
      <c r="A45" s="332" t="s">
        <v>511</v>
      </c>
      <c r="B45" s="332"/>
      <c r="C45" s="333"/>
      <c r="D45" s="333"/>
      <c r="E45" s="333"/>
    </row>
    <row r="46" spans="1:5" ht="40.5">
      <c r="A46" s="68" t="s">
        <v>512</v>
      </c>
      <c r="B46" s="44" t="s">
        <v>513</v>
      </c>
      <c r="C46" s="43" t="s">
        <v>150</v>
      </c>
      <c r="D46" s="70">
        <f>E46+0.15*E46</f>
        <v>2380.5</v>
      </c>
      <c r="E46" s="73">
        <v>2070</v>
      </c>
    </row>
    <row r="47" spans="1:5" ht="27">
      <c r="A47" s="334" t="s">
        <v>514</v>
      </c>
      <c r="B47" s="335"/>
      <c r="C47" s="336"/>
      <c r="D47" s="337"/>
      <c r="E47" s="337"/>
    </row>
    <row r="48" spans="1:5" ht="40.5">
      <c r="A48" s="43" t="s">
        <v>515</v>
      </c>
      <c r="B48" s="48" t="s">
        <v>516</v>
      </c>
      <c r="C48" s="43" t="s">
        <v>150</v>
      </c>
      <c r="D48" s="70">
        <f>E48+0.15*E48</f>
        <v>1706.6</v>
      </c>
      <c r="E48" s="73">
        <v>1484</v>
      </c>
    </row>
    <row r="49" spans="1:5" ht="27">
      <c r="A49" s="334" t="s">
        <v>517</v>
      </c>
      <c r="B49" s="338"/>
      <c r="C49" s="338"/>
      <c r="D49" s="338"/>
      <c r="E49" s="338"/>
    </row>
    <row r="50" spans="1:5" ht="40.5">
      <c r="A50" s="43" t="s">
        <v>518</v>
      </c>
      <c r="B50" s="48" t="s">
        <v>519</v>
      </c>
      <c r="C50" s="43" t="s">
        <v>150</v>
      </c>
      <c r="D50" s="70">
        <f>E50+0.15*E50</f>
        <v>2058.5</v>
      </c>
      <c r="E50" s="73">
        <v>1790</v>
      </c>
    </row>
    <row r="51" spans="1:5" ht="27">
      <c r="A51" s="334" t="s">
        <v>520</v>
      </c>
      <c r="B51" s="338"/>
      <c r="C51" s="338"/>
      <c r="D51" s="338"/>
      <c r="E51" s="338"/>
    </row>
    <row r="52" spans="1:5" ht="40.5">
      <c r="A52" s="43" t="s">
        <v>521</v>
      </c>
      <c r="B52" s="48" t="s">
        <v>522</v>
      </c>
      <c r="C52" s="43" t="s">
        <v>150</v>
      </c>
      <c r="D52" s="70">
        <f>E52+0.15*E52</f>
        <v>1587</v>
      </c>
      <c r="E52" s="73">
        <v>1380</v>
      </c>
    </row>
    <row r="53" spans="1:5" ht="40.5">
      <c r="A53" s="43" t="s">
        <v>523</v>
      </c>
      <c r="B53" s="48" t="s">
        <v>524</v>
      </c>
      <c r="C53" s="43" t="s">
        <v>150</v>
      </c>
      <c r="D53" s="70">
        <f>E53+0.15*E53</f>
        <v>603.75</v>
      </c>
      <c r="E53" s="73">
        <v>525</v>
      </c>
    </row>
    <row r="54" spans="1:5" ht="21">
      <c r="A54" s="87"/>
      <c r="B54" s="88"/>
      <c r="C54" s="89"/>
      <c r="D54" s="90"/>
      <c r="E54" s="91"/>
    </row>
    <row r="55" spans="1:5" ht="21">
      <c r="A55" s="87"/>
      <c r="B55" s="88"/>
      <c r="C55" s="89"/>
      <c r="D55" s="90"/>
      <c r="E55" s="91"/>
    </row>
  </sheetData>
  <sheetProtection/>
  <mergeCells count="13">
    <mergeCell ref="A51:E51"/>
    <mergeCell ref="A22:E22"/>
    <mergeCell ref="A30:E30"/>
    <mergeCell ref="B31:B33"/>
    <mergeCell ref="A35:E35"/>
    <mergeCell ref="A41:E41"/>
    <mergeCell ref="A45:E45"/>
    <mergeCell ref="A2:E2"/>
    <mergeCell ref="A6:E6"/>
    <mergeCell ref="A14:E14"/>
    <mergeCell ref="A19:E19"/>
    <mergeCell ref="A47:E47"/>
    <mergeCell ref="A49:E49"/>
  </mergeCells>
  <printOptions/>
  <pageMargins left="0.75" right="0.75" top="1" bottom="1" header="0.5" footer="0.5"/>
  <pageSetup horizontalDpi="600" verticalDpi="600" orientation="portrait" paperSize="9" scale="39" r:id="rId1"/>
</worksheet>
</file>

<file path=xl/worksheets/sheet5.xml><?xml version="1.0" encoding="utf-8"?>
<worksheet xmlns="http://schemas.openxmlformats.org/spreadsheetml/2006/main" xmlns:r="http://schemas.openxmlformats.org/officeDocument/2006/relationships">
  <dimension ref="A1:IN67"/>
  <sheetViews>
    <sheetView zoomScale="75" zoomScaleNormal="75" zoomScalePageLayoutView="0" workbookViewId="0" topLeftCell="A1">
      <pane ySplit="1" topLeftCell="A11" activePane="bottomLeft" state="frozen"/>
      <selection pane="topLeft" activeCell="A1" sqref="A1"/>
      <selection pane="bottomLeft" activeCell="E8" sqref="E8"/>
    </sheetView>
  </sheetViews>
  <sheetFormatPr defaultColWidth="9.00390625" defaultRowHeight="12.75"/>
  <cols>
    <col min="1" max="1" width="32.125" style="0" customWidth="1"/>
    <col min="2" max="2" width="136.125" style="0" customWidth="1"/>
    <col min="3" max="3" width="27.25390625" style="0" customWidth="1"/>
    <col min="4" max="5" width="18.375" style="0" bestFit="1" customWidth="1"/>
  </cols>
  <sheetData>
    <row r="1" spans="1:248" ht="50.25" customHeight="1">
      <c r="A1" s="117" t="s">
        <v>145</v>
      </c>
      <c r="B1" s="117" t="s">
        <v>146</v>
      </c>
      <c r="C1" s="117" t="s">
        <v>147</v>
      </c>
      <c r="D1" s="117" t="s">
        <v>148</v>
      </c>
      <c r="E1" s="117" t="s">
        <v>398</v>
      </c>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row>
    <row r="2" spans="1:248" ht="36.75" customHeight="1">
      <c r="A2" s="342" t="s">
        <v>556</v>
      </c>
      <c r="B2" s="343"/>
      <c r="C2" s="343"/>
      <c r="D2" s="343"/>
      <c r="E2" s="344"/>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row>
    <row r="3" spans="1:248" ht="81">
      <c r="A3" s="43" t="s">
        <v>450</v>
      </c>
      <c r="B3" s="48" t="s">
        <v>451</v>
      </c>
      <c r="C3" s="43" t="s">
        <v>150</v>
      </c>
      <c r="D3" s="70">
        <f aca="true" t="shared" si="0" ref="D3:D22">E3+0.2*E3</f>
        <v>3108</v>
      </c>
      <c r="E3" s="73">
        <v>2590</v>
      </c>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row>
    <row r="4" spans="1:248" ht="21">
      <c r="A4" s="43" t="s">
        <v>452</v>
      </c>
      <c r="B4" s="48" t="s">
        <v>453</v>
      </c>
      <c r="C4" s="43" t="s">
        <v>150</v>
      </c>
      <c r="D4" s="70">
        <f t="shared" si="0"/>
        <v>3336</v>
      </c>
      <c r="E4" s="73">
        <v>2780</v>
      </c>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row>
    <row r="5" spans="1:248" s="7" customFormat="1" ht="81">
      <c r="A5" s="43" t="s">
        <v>454</v>
      </c>
      <c r="B5" s="48" t="s">
        <v>455</v>
      </c>
      <c r="C5" s="43" t="s">
        <v>150</v>
      </c>
      <c r="D5" s="70">
        <f t="shared" si="0"/>
        <v>6312</v>
      </c>
      <c r="E5" s="73">
        <v>5260</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row>
    <row r="6" spans="1:248" s="7" customFormat="1" ht="263.25">
      <c r="A6" s="43" t="s">
        <v>456</v>
      </c>
      <c r="B6" s="48" t="s">
        <v>457</v>
      </c>
      <c r="C6" s="43" t="s">
        <v>150</v>
      </c>
      <c r="D6" s="70">
        <f t="shared" si="0"/>
        <v>9576</v>
      </c>
      <c r="E6" s="73">
        <v>7980</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row>
    <row r="7" spans="1:248" s="7" customFormat="1" ht="81">
      <c r="A7" s="43" t="s">
        <v>458</v>
      </c>
      <c r="B7" s="48" t="s">
        <v>459</v>
      </c>
      <c r="C7" s="43" t="s">
        <v>150</v>
      </c>
      <c r="D7" s="70">
        <f t="shared" si="0"/>
        <v>4974</v>
      </c>
      <c r="E7" s="73">
        <v>4145</v>
      </c>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row>
    <row r="8" spans="1:248" s="7" customFormat="1" ht="81">
      <c r="A8" s="43" t="s">
        <v>460</v>
      </c>
      <c r="B8" s="48" t="s">
        <v>461</v>
      </c>
      <c r="C8" s="43" t="s">
        <v>150</v>
      </c>
      <c r="D8" s="70">
        <f t="shared" si="0"/>
        <v>5184</v>
      </c>
      <c r="E8" s="73">
        <v>4320</v>
      </c>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row>
    <row r="9" spans="1:248" s="7" customFormat="1" ht="81">
      <c r="A9" s="43" t="s">
        <v>49</v>
      </c>
      <c r="B9" s="48" t="s">
        <v>462</v>
      </c>
      <c r="C9" s="43" t="s">
        <v>150</v>
      </c>
      <c r="D9" s="70">
        <f t="shared" si="0"/>
        <v>1656</v>
      </c>
      <c r="E9" s="73">
        <v>1380</v>
      </c>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row>
    <row r="10" spans="1:248" s="7" customFormat="1" ht="60.75">
      <c r="A10" s="43" t="s">
        <v>463</v>
      </c>
      <c r="B10" s="48" t="s">
        <v>464</v>
      </c>
      <c r="C10" s="43" t="s">
        <v>150</v>
      </c>
      <c r="D10" s="70">
        <f t="shared" si="0"/>
        <v>3084</v>
      </c>
      <c r="E10" s="73">
        <v>2570</v>
      </c>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row>
    <row r="11" spans="1:248" s="7" customFormat="1" ht="21">
      <c r="A11" s="43" t="s">
        <v>71</v>
      </c>
      <c r="B11" s="48" t="s">
        <v>465</v>
      </c>
      <c r="C11" s="43" t="s">
        <v>150</v>
      </c>
      <c r="D11" s="70">
        <f t="shared" si="0"/>
        <v>1150.8</v>
      </c>
      <c r="E11" s="73">
        <v>959</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row>
    <row r="12" spans="1:248" s="7" customFormat="1" ht="54">
      <c r="A12" s="43" t="s">
        <v>70</v>
      </c>
      <c r="B12" s="84" t="s">
        <v>466</v>
      </c>
      <c r="C12" s="43" t="s">
        <v>150</v>
      </c>
      <c r="D12" s="70">
        <f t="shared" si="0"/>
        <v>804</v>
      </c>
      <c r="E12" s="73">
        <v>670</v>
      </c>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row>
    <row r="13" spans="1:248" s="7" customFormat="1" ht="81">
      <c r="A13" s="43" t="s">
        <v>58</v>
      </c>
      <c r="B13" s="48" t="s">
        <v>467</v>
      </c>
      <c r="C13" s="43" t="s">
        <v>150</v>
      </c>
      <c r="D13" s="70">
        <f t="shared" si="0"/>
        <v>2376</v>
      </c>
      <c r="E13" s="73">
        <v>1980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row>
    <row r="14" spans="1:248" s="7" customFormat="1" ht="101.25">
      <c r="A14" s="43" t="s">
        <v>91</v>
      </c>
      <c r="B14" s="48" t="s">
        <v>468</v>
      </c>
      <c r="C14" s="43" t="s">
        <v>150</v>
      </c>
      <c r="D14" s="70">
        <f t="shared" si="0"/>
        <v>2844</v>
      </c>
      <c r="E14" s="73">
        <v>2370</v>
      </c>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row>
    <row r="15" spans="1:248" s="7" customFormat="1" ht="40.5">
      <c r="A15" s="43" t="s">
        <v>469</v>
      </c>
      <c r="B15" s="48" t="s">
        <v>470</v>
      </c>
      <c r="C15" s="43" t="s">
        <v>150</v>
      </c>
      <c r="D15" s="70">
        <f t="shared" si="0"/>
        <v>1892.4</v>
      </c>
      <c r="E15" s="73">
        <v>1577</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row>
    <row r="16" spans="1:248" s="7" customFormat="1" ht="40.5">
      <c r="A16" s="43" t="s">
        <v>471</v>
      </c>
      <c r="B16" s="48" t="s">
        <v>472</v>
      </c>
      <c r="C16" s="43" t="s">
        <v>150</v>
      </c>
      <c r="D16" s="70">
        <f t="shared" si="0"/>
        <v>372</v>
      </c>
      <c r="E16" s="73">
        <v>310</v>
      </c>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row>
    <row r="17" spans="1:248" s="7" customFormat="1" ht="81">
      <c r="A17" s="43" t="s">
        <v>473</v>
      </c>
      <c r="B17" s="48" t="s">
        <v>474</v>
      </c>
      <c r="C17" s="43" t="s">
        <v>150</v>
      </c>
      <c r="D17" s="70">
        <f>E17+0.2*E17</f>
        <v>366</v>
      </c>
      <c r="E17" s="73">
        <v>305</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row>
    <row r="18" spans="1:248" s="7" customFormat="1" ht="40.5">
      <c r="A18" s="43" t="s">
        <v>475</v>
      </c>
      <c r="B18" s="48" t="s">
        <v>476</v>
      </c>
      <c r="C18" s="43" t="s">
        <v>150</v>
      </c>
      <c r="D18" s="70">
        <f t="shared" si="0"/>
        <v>546</v>
      </c>
      <c r="E18" s="73">
        <v>455</v>
      </c>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row>
    <row r="19" spans="1:248" s="7" customFormat="1" ht="60.75">
      <c r="A19" s="43" t="s">
        <v>477</v>
      </c>
      <c r="B19" s="48" t="s">
        <v>478</v>
      </c>
      <c r="C19" s="43" t="s">
        <v>150</v>
      </c>
      <c r="D19" s="70">
        <f t="shared" si="0"/>
        <v>573.6</v>
      </c>
      <c r="E19" s="73">
        <v>478</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row>
    <row r="20" spans="1:248" s="7" customFormat="1" ht="81">
      <c r="A20" s="43" t="s">
        <v>112</v>
      </c>
      <c r="B20" s="48" t="s">
        <v>129</v>
      </c>
      <c r="C20" s="43" t="s">
        <v>150</v>
      </c>
      <c r="D20" s="70">
        <f t="shared" si="0"/>
        <v>619.2</v>
      </c>
      <c r="E20" s="73">
        <v>516</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row>
    <row r="21" spans="1:248" s="7" customFormat="1" ht="81">
      <c r="A21" s="43" t="s">
        <v>130</v>
      </c>
      <c r="B21" s="48" t="s">
        <v>479</v>
      </c>
      <c r="C21" s="43" t="s">
        <v>150</v>
      </c>
      <c r="D21" s="70">
        <f t="shared" si="0"/>
        <v>3336</v>
      </c>
      <c r="E21" s="73">
        <v>2780</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row>
    <row r="22" spans="1:248" s="7" customFormat="1" ht="21">
      <c r="A22" s="43" t="s">
        <v>480</v>
      </c>
      <c r="B22" s="48" t="s">
        <v>131</v>
      </c>
      <c r="C22" s="43" t="s">
        <v>150</v>
      </c>
      <c r="D22" s="70">
        <f t="shared" si="0"/>
        <v>3312</v>
      </c>
      <c r="E22" s="73">
        <v>2760</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row>
    <row r="23" spans="1:248" s="7" customFormat="1" ht="36" customHeight="1">
      <c r="A23" s="345" t="s">
        <v>525</v>
      </c>
      <c r="B23" s="345"/>
      <c r="C23" s="345"/>
      <c r="D23" s="345"/>
      <c r="E23" s="345"/>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row>
    <row r="24" spans="1:248" s="7" customFormat="1" ht="42">
      <c r="A24" s="43" t="s">
        <v>526</v>
      </c>
      <c r="B24" s="346" t="s">
        <v>527</v>
      </c>
      <c r="C24" s="43" t="s">
        <v>150</v>
      </c>
      <c r="D24" s="70">
        <f aca="true" t="shared" si="1" ref="D24:D33">E24+E24*0.15</f>
        <v>3990.5</v>
      </c>
      <c r="E24" s="73">
        <v>3470</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row>
    <row r="25" spans="1:248" s="7" customFormat="1" ht="42">
      <c r="A25" s="43" t="s">
        <v>528</v>
      </c>
      <c r="B25" s="347"/>
      <c r="C25" s="43" t="s">
        <v>150</v>
      </c>
      <c r="D25" s="70">
        <f t="shared" si="1"/>
        <v>5580.95</v>
      </c>
      <c r="E25" s="73">
        <v>4853</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row>
    <row r="26" spans="1:248" s="7" customFormat="1" ht="21">
      <c r="A26" s="68" t="s">
        <v>521</v>
      </c>
      <c r="B26" s="72" t="s">
        <v>529</v>
      </c>
      <c r="C26" s="43" t="s">
        <v>150</v>
      </c>
      <c r="D26" s="70">
        <f t="shared" si="1"/>
        <v>1485.8</v>
      </c>
      <c r="E26" s="73">
        <v>1292</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row>
    <row r="27" spans="1:248" ht="40.5">
      <c r="A27" s="68" t="s">
        <v>530</v>
      </c>
      <c r="B27" s="72" t="s">
        <v>531</v>
      </c>
      <c r="C27" s="43" t="s">
        <v>150</v>
      </c>
      <c r="D27" s="70">
        <f t="shared" si="1"/>
        <v>1098.25</v>
      </c>
      <c r="E27" s="73">
        <v>955</v>
      </c>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row>
    <row r="28" spans="1:248" s="7" customFormat="1" ht="21">
      <c r="A28" s="74" t="s">
        <v>532</v>
      </c>
      <c r="B28" s="75" t="s">
        <v>533</v>
      </c>
      <c r="C28" s="43" t="s">
        <v>150</v>
      </c>
      <c r="D28" s="70">
        <f t="shared" si="1"/>
        <v>414</v>
      </c>
      <c r="E28" s="73">
        <v>360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row>
    <row r="29" spans="1:248" s="7" customFormat="1" ht="21">
      <c r="A29" s="74" t="s">
        <v>515</v>
      </c>
      <c r="B29" s="44" t="s">
        <v>534</v>
      </c>
      <c r="C29" s="43" t="s">
        <v>150</v>
      </c>
      <c r="D29" s="70">
        <f t="shared" si="1"/>
        <v>1722.7</v>
      </c>
      <c r="E29" s="73">
        <v>1498</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row>
    <row r="30" spans="1:248" s="7" customFormat="1" ht="42">
      <c r="A30" s="68" t="s">
        <v>535</v>
      </c>
      <c r="B30" s="44" t="s">
        <v>536</v>
      </c>
      <c r="C30" s="43" t="s">
        <v>150</v>
      </c>
      <c r="D30" s="70">
        <f t="shared" si="1"/>
        <v>405.95</v>
      </c>
      <c r="E30" s="73">
        <v>353</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row>
    <row r="31" spans="1:248" s="7" customFormat="1" ht="21">
      <c r="A31" s="77" t="s">
        <v>537</v>
      </c>
      <c r="B31" s="44" t="s">
        <v>538</v>
      </c>
      <c r="C31" s="43" t="s">
        <v>150</v>
      </c>
      <c r="D31" s="70">
        <f t="shared" si="1"/>
        <v>408.25</v>
      </c>
      <c r="E31" s="73">
        <v>355</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row>
    <row r="32" spans="1:248" s="7" customFormat="1" ht="21">
      <c r="A32" s="77" t="s">
        <v>539</v>
      </c>
      <c r="B32" s="83" t="s">
        <v>540</v>
      </c>
      <c r="C32" s="43" t="s">
        <v>150</v>
      </c>
      <c r="D32" s="70">
        <f t="shared" si="1"/>
        <v>596.85</v>
      </c>
      <c r="E32" s="73">
        <v>519</v>
      </c>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row>
    <row r="33" spans="1:248" s="7" customFormat="1" ht="21">
      <c r="A33" s="43" t="s">
        <v>541</v>
      </c>
      <c r="B33" s="348" t="s">
        <v>542</v>
      </c>
      <c r="C33" s="351" t="s">
        <v>150</v>
      </c>
      <c r="D33" s="354">
        <f t="shared" si="1"/>
        <v>299</v>
      </c>
      <c r="E33" s="355">
        <v>260</v>
      </c>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row>
    <row r="34" spans="1:248" s="7" customFormat="1" ht="21">
      <c r="A34" s="68" t="s">
        <v>543</v>
      </c>
      <c r="B34" s="349"/>
      <c r="C34" s="352"/>
      <c r="D34" s="352"/>
      <c r="E34" s="352"/>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row>
    <row r="35" spans="1:248" ht="63">
      <c r="A35" s="68" t="s">
        <v>544</v>
      </c>
      <c r="B35" s="349"/>
      <c r="C35" s="352"/>
      <c r="D35" s="352"/>
      <c r="E35" s="352"/>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row>
    <row r="36" spans="1:248" s="7" customFormat="1" ht="42">
      <c r="A36" s="68" t="s">
        <v>545</v>
      </c>
      <c r="B36" s="349"/>
      <c r="C36" s="352"/>
      <c r="D36" s="352"/>
      <c r="E36" s="352"/>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row>
    <row r="37" spans="1:248" s="7" customFormat="1" ht="21">
      <c r="A37" s="68" t="s">
        <v>546</v>
      </c>
      <c r="B37" s="349"/>
      <c r="C37" s="352"/>
      <c r="D37" s="352"/>
      <c r="E37" s="35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row>
    <row r="38" spans="1:248" s="7" customFormat="1" ht="42">
      <c r="A38" s="68" t="s">
        <v>547</v>
      </c>
      <c r="B38" s="349"/>
      <c r="C38" s="352"/>
      <c r="D38" s="352"/>
      <c r="E38" s="352"/>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row>
    <row r="39" spans="1:248" ht="42">
      <c r="A39" s="68" t="s">
        <v>548</v>
      </c>
      <c r="B39" s="350"/>
      <c r="C39" s="353"/>
      <c r="D39" s="353"/>
      <c r="E39" s="353"/>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row>
    <row r="40" spans="1:248" ht="21">
      <c r="A40" s="68" t="s">
        <v>549</v>
      </c>
      <c r="B40" s="356" t="s">
        <v>550</v>
      </c>
      <c r="C40" s="351" t="s">
        <v>150</v>
      </c>
      <c r="D40" s="354">
        <f>E40+E40*0.15</f>
        <v>225.4</v>
      </c>
      <c r="E40" s="355">
        <v>196</v>
      </c>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row>
    <row r="41" spans="1:248" ht="42">
      <c r="A41" s="68" t="s">
        <v>551</v>
      </c>
      <c r="B41" s="357"/>
      <c r="C41" s="352"/>
      <c r="D41" s="352"/>
      <c r="E41" s="352"/>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row>
    <row r="42" spans="1:248" ht="63">
      <c r="A42" s="68" t="s">
        <v>552</v>
      </c>
      <c r="B42" s="357"/>
      <c r="C42" s="352"/>
      <c r="D42" s="352"/>
      <c r="E42" s="352"/>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row>
    <row r="43" spans="1:248" ht="21">
      <c r="A43" s="68" t="s">
        <v>553</v>
      </c>
      <c r="B43" s="357"/>
      <c r="C43" s="352"/>
      <c r="D43" s="352"/>
      <c r="E43" s="352"/>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row>
    <row r="44" spans="1:248" ht="21">
      <c r="A44" s="68" t="s">
        <v>554</v>
      </c>
      <c r="B44" s="357"/>
      <c r="C44" s="352"/>
      <c r="D44" s="352"/>
      <c r="E44" s="352"/>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row>
    <row r="45" spans="1:248" ht="63">
      <c r="A45" s="68" t="s">
        <v>555</v>
      </c>
      <c r="B45" s="358"/>
      <c r="C45" s="353"/>
      <c r="D45" s="353"/>
      <c r="E45" s="353"/>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row>
    <row r="46" spans="1:248"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row>
    <row r="47" spans="1:248" ht="12.7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row>
    <row r="48" spans="1:248"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row>
    <row r="49" spans="1:248" ht="12.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row>
    <row r="50" spans="1:248"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row>
    <row r="51" spans="1:248"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row>
    <row r="52" spans="1:248" ht="12.7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row>
    <row r="53" spans="1:248" ht="12.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row>
    <row r="54" spans="1:248"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row>
    <row r="55" spans="1:248" ht="12.7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row>
    <row r="56" spans="1:248" ht="12.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row>
    <row r="57" spans="1:248"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row>
    <row r="58" spans="1:248" ht="12.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row>
    <row r="59" spans="1:248"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row>
    <row r="60" spans="1:248"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row>
    <row r="61" spans="1:248" ht="12.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row>
    <row r="62" spans="1:248" ht="12.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row>
    <row r="63" spans="1:248" ht="12.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row>
    <row r="64" spans="1:248" ht="12.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row>
    <row r="65" spans="1:248" ht="12.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row>
    <row r="66" spans="1:248" ht="12.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row>
    <row r="67" spans="1:248" ht="12.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row>
  </sheetData>
  <sheetProtection/>
  <mergeCells count="11">
    <mergeCell ref="B40:B45"/>
    <mergeCell ref="C40:C45"/>
    <mergeCell ref="D40:D45"/>
    <mergeCell ref="E40:E45"/>
    <mergeCell ref="A2:E2"/>
    <mergeCell ref="A23:E23"/>
    <mergeCell ref="B24:B25"/>
    <mergeCell ref="B33:B39"/>
    <mergeCell ref="C33:C39"/>
    <mergeCell ref="D33:D39"/>
    <mergeCell ref="E33:E39"/>
  </mergeCells>
  <printOptions/>
  <pageMargins left="0.3937007874015748" right="0.15748031496062992" top="0.3937007874015748" bottom="0.3937007874015748" header="0.31496062992125984" footer="0.31496062992125984"/>
  <pageSetup horizontalDpi="600" verticalDpi="600" orientation="portrait" paperSize="9" scale="42" r:id="rId1"/>
  <rowBreaks count="1" manualBreakCount="1">
    <brk id="22"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E22"/>
  <sheetViews>
    <sheetView zoomScale="78" zoomScaleNormal="78" zoomScalePageLayoutView="0" workbookViewId="0" topLeftCell="A1">
      <selection activeCell="A1" sqref="A1:E1"/>
    </sheetView>
  </sheetViews>
  <sheetFormatPr defaultColWidth="9.00390625" defaultRowHeight="12.75"/>
  <cols>
    <col min="1" max="1" width="51.75390625" style="0" customWidth="1"/>
    <col min="2" max="2" width="114.375" style="0" customWidth="1"/>
    <col min="3" max="3" width="28.75390625" style="0" customWidth="1"/>
    <col min="4" max="4" width="21.875" style="0" customWidth="1"/>
    <col min="5" max="5" width="14.375" style="0" customWidth="1"/>
  </cols>
  <sheetData>
    <row r="1" spans="1:5" ht="46.5" customHeight="1">
      <c r="A1" s="359" t="s">
        <v>740</v>
      </c>
      <c r="B1" s="359"/>
      <c r="C1" s="359"/>
      <c r="D1" s="359"/>
      <c r="E1" s="359"/>
    </row>
    <row r="2" spans="1:5" ht="47.25" customHeight="1">
      <c r="A2" s="109" t="s">
        <v>145</v>
      </c>
      <c r="B2" s="108" t="s">
        <v>146</v>
      </c>
      <c r="C2" s="108" t="s">
        <v>147</v>
      </c>
      <c r="D2" s="108" t="s">
        <v>148</v>
      </c>
      <c r="E2" s="108" t="s">
        <v>149</v>
      </c>
    </row>
    <row r="3" spans="1:5" ht="21">
      <c r="A3" s="114" t="s">
        <v>741</v>
      </c>
      <c r="B3" s="115" t="s">
        <v>742</v>
      </c>
      <c r="C3" s="43" t="s">
        <v>150</v>
      </c>
      <c r="D3" s="98" t="s">
        <v>743</v>
      </c>
      <c r="E3" s="73">
        <v>2490</v>
      </c>
    </row>
    <row r="4" spans="1:5" ht="21">
      <c r="A4" s="114" t="s">
        <v>744</v>
      </c>
      <c r="B4" s="115" t="s">
        <v>745</v>
      </c>
      <c r="C4" s="43" t="s">
        <v>150</v>
      </c>
      <c r="D4" s="98">
        <v>2661</v>
      </c>
      <c r="E4" s="99">
        <v>2588</v>
      </c>
    </row>
    <row r="5" spans="1:5" ht="21">
      <c r="A5" s="114" t="s">
        <v>746</v>
      </c>
      <c r="B5" s="115" t="s">
        <v>747</v>
      </c>
      <c r="C5" s="43" t="s">
        <v>150</v>
      </c>
      <c r="D5" s="98">
        <v>2866</v>
      </c>
      <c r="E5" s="99">
        <v>2760</v>
      </c>
    </row>
    <row r="6" spans="1:5" ht="21">
      <c r="A6" s="114" t="s">
        <v>748</v>
      </c>
      <c r="B6" s="115" t="s">
        <v>749</v>
      </c>
      <c r="C6" s="43" t="s">
        <v>150</v>
      </c>
      <c r="D6" s="98">
        <v>7800</v>
      </c>
      <c r="E6" s="99">
        <v>7570</v>
      </c>
    </row>
    <row r="7" spans="1:5" ht="21">
      <c r="A7" s="114" t="s">
        <v>750</v>
      </c>
      <c r="B7" s="115" t="s">
        <v>751</v>
      </c>
      <c r="C7" s="43" t="s">
        <v>150</v>
      </c>
      <c r="D7" s="98">
        <v>9300</v>
      </c>
      <c r="E7" s="99">
        <v>8950</v>
      </c>
    </row>
    <row r="8" spans="1:5" ht="21">
      <c r="A8" s="114" t="s">
        <v>752</v>
      </c>
      <c r="B8" s="115" t="s">
        <v>753</v>
      </c>
      <c r="C8" s="43" t="s">
        <v>150</v>
      </c>
      <c r="D8" s="98">
        <v>1512</v>
      </c>
      <c r="E8" s="99">
        <v>1630</v>
      </c>
    </row>
    <row r="9" spans="1:5" ht="21">
      <c r="A9" s="114" t="s">
        <v>754</v>
      </c>
      <c r="B9" s="115" t="s">
        <v>753</v>
      </c>
      <c r="C9" s="43" t="s">
        <v>150</v>
      </c>
      <c r="D9" s="98">
        <v>1701</v>
      </c>
      <c r="E9" s="99">
        <v>1793</v>
      </c>
    </row>
    <row r="10" spans="1:5" ht="21">
      <c r="A10" s="114" t="s">
        <v>755</v>
      </c>
      <c r="B10" s="115" t="s">
        <v>756</v>
      </c>
      <c r="C10" s="43" t="s">
        <v>150</v>
      </c>
      <c r="D10" s="98">
        <v>1701</v>
      </c>
      <c r="E10" s="99">
        <v>1793</v>
      </c>
    </row>
    <row r="11" spans="1:5" ht="21">
      <c r="A11" s="114" t="s">
        <v>757</v>
      </c>
      <c r="B11" s="115" t="s">
        <v>758</v>
      </c>
      <c r="C11" s="43" t="s">
        <v>150</v>
      </c>
      <c r="D11" s="98">
        <v>1512</v>
      </c>
      <c r="E11" s="99">
        <v>1629</v>
      </c>
    </row>
    <row r="12" spans="1:5" ht="21">
      <c r="A12" s="114" t="s">
        <v>759</v>
      </c>
      <c r="B12" s="115" t="s">
        <v>760</v>
      </c>
      <c r="C12" s="43" t="s">
        <v>150</v>
      </c>
      <c r="D12" s="98">
        <v>1485</v>
      </c>
      <c r="E12" s="99">
        <v>1536</v>
      </c>
    </row>
    <row r="13" spans="1:5" ht="21">
      <c r="A13" s="67" t="s">
        <v>761</v>
      </c>
      <c r="B13" s="360" t="s">
        <v>762</v>
      </c>
      <c r="C13" s="43" t="s">
        <v>150</v>
      </c>
      <c r="D13" s="98">
        <v>6900</v>
      </c>
      <c r="E13" s="99">
        <v>6690</v>
      </c>
    </row>
    <row r="14" spans="1:5" ht="21">
      <c r="A14" s="67" t="s">
        <v>763</v>
      </c>
      <c r="B14" s="361"/>
      <c r="C14" s="43" t="s">
        <v>150</v>
      </c>
      <c r="D14" s="98">
        <v>8100</v>
      </c>
      <c r="E14" s="99">
        <v>7830</v>
      </c>
    </row>
    <row r="15" spans="1:5" ht="21">
      <c r="A15" s="67" t="s">
        <v>764</v>
      </c>
      <c r="B15" s="361"/>
      <c r="C15" s="43" t="s">
        <v>150</v>
      </c>
      <c r="D15" s="98">
        <v>8100</v>
      </c>
      <c r="E15" s="99">
        <v>7830</v>
      </c>
    </row>
    <row r="16" spans="1:5" ht="21">
      <c r="A16" s="67" t="s">
        <v>765</v>
      </c>
      <c r="B16" s="361"/>
      <c r="C16" s="43" t="s">
        <v>150</v>
      </c>
      <c r="D16" s="98">
        <v>8700</v>
      </c>
      <c r="E16" s="99">
        <v>8430</v>
      </c>
    </row>
    <row r="17" spans="1:5" ht="21">
      <c r="A17" s="67" t="s">
        <v>766</v>
      </c>
      <c r="B17" s="362"/>
      <c r="C17" s="43" t="s">
        <v>150</v>
      </c>
      <c r="D17" s="98">
        <v>9800</v>
      </c>
      <c r="E17" s="99">
        <v>9450</v>
      </c>
    </row>
    <row r="18" spans="1:5" ht="21">
      <c r="A18" s="119" t="s">
        <v>767</v>
      </c>
      <c r="B18" s="115" t="s">
        <v>768</v>
      </c>
      <c r="C18" s="43" t="s">
        <v>150</v>
      </c>
      <c r="D18" s="98">
        <v>324</v>
      </c>
      <c r="E18" s="99">
        <v>361</v>
      </c>
    </row>
    <row r="19" spans="1:5" ht="21">
      <c r="A19" s="119" t="s">
        <v>769</v>
      </c>
      <c r="B19" s="115" t="s">
        <v>770</v>
      </c>
      <c r="C19" s="43" t="s">
        <v>150</v>
      </c>
      <c r="D19" s="98">
        <v>675</v>
      </c>
      <c r="E19" s="99">
        <v>695</v>
      </c>
    </row>
    <row r="20" spans="1:5" ht="21">
      <c r="A20" s="119" t="s">
        <v>771</v>
      </c>
      <c r="B20" s="115" t="s">
        <v>772</v>
      </c>
      <c r="C20" s="43" t="s">
        <v>150</v>
      </c>
      <c r="D20" s="98">
        <v>621</v>
      </c>
      <c r="E20" s="99">
        <v>658</v>
      </c>
    </row>
    <row r="21" spans="1:5" ht="21">
      <c r="A21" s="119" t="s">
        <v>773</v>
      </c>
      <c r="B21" s="115" t="s">
        <v>774</v>
      </c>
      <c r="C21" s="43" t="s">
        <v>150</v>
      </c>
      <c r="D21" s="98">
        <v>1485</v>
      </c>
      <c r="E21" s="99">
        <v>1556</v>
      </c>
    </row>
    <row r="22" spans="1:5" ht="21">
      <c r="A22" s="119" t="s">
        <v>775</v>
      </c>
      <c r="B22" s="115" t="s">
        <v>776</v>
      </c>
      <c r="C22" s="43" t="s">
        <v>150</v>
      </c>
      <c r="D22" s="98">
        <v>1620</v>
      </c>
      <c r="E22" s="99">
        <v>1690</v>
      </c>
    </row>
  </sheetData>
  <sheetProtection/>
  <mergeCells count="2">
    <mergeCell ref="A1:E1"/>
    <mergeCell ref="B13:B17"/>
  </mergeCells>
  <printOptions/>
  <pageMargins left="0.63" right="0.24" top="0.48" bottom="0.7480314960629921" header="0.31496062992125984" footer="0.31496062992125984"/>
  <pageSetup fitToHeight="1" fitToWidth="1" horizontalDpi="600" verticalDpi="600" orientation="portrait" paperSize="9" scale="41" r:id="rId1"/>
</worksheet>
</file>

<file path=xl/worksheets/sheet7.xml><?xml version="1.0" encoding="utf-8"?>
<worksheet xmlns="http://schemas.openxmlformats.org/spreadsheetml/2006/main" xmlns:r="http://schemas.openxmlformats.org/officeDocument/2006/relationships">
  <sheetPr>
    <pageSetUpPr fitToPage="1"/>
  </sheetPr>
  <dimension ref="A1:E67"/>
  <sheetViews>
    <sheetView zoomScale="80" zoomScaleNormal="80" zoomScalePageLayoutView="0" workbookViewId="0" topLeftCell="A1">
      <pane ySplit="2" topLeftCell="A3" activePane="bottomLeft" state="frozen"/>
      <selection pane="topLeft" activeCell="A1" sqref="A1"/>
      <selection pane="bottomLeft" activeCell="A1" sqref="A1:E1"/>
    </sheetView>
  </sheetViews>
  <sheetFormatPr defaultColWidth="9.00390625" defaultRowHeight="12.75"/>
  <cols>
    <col min="1" max="1" width="29.25390625" style="0" customWidth="1"/>
    <col min="2" max="2" width="147.25390625" style="0" customWidth="1"/>
    <col min="3" max="3" width="26.625" style="0" customWidth="1"/>
    <col min="4" max="4" width="20.25390625" style="0" customWidth="1"/>
    <col min="5" max="5" width="20.875" style="0" customWidth="1"/>
  </cols>
  <sheetData>
    <row r="1" spans="1:5" ht="37.5" customHeight="1">
      <c r="A1" s="386" t="s">
        <v>2156</v>
      </c>
      <c r="B1" s="386"/>
      <c r="C1" s="386"/>
      <c r="D1" s="386"/>
      <c r="E1" s="386"/>
    </row>
    <row r="2" spans="1:5" ht="46.5" customHeight="1">
      <c r="A2" s="108" t="s">
        <v>145</v>
      </c>
      <c r="B2" s="108" t="s">
        <v>146</v>
      </c>
      <c r="C2" s="108" t="s">
        <v>147</v>
      </c>
      <c r="D2" s="108" t="s">
        <v>148</v>
      </c>
      <c r="E2" s="108" t="s">
        <v>398</v>
      </c>
    </row>
    <row r="3" spans="1:5" ht="33" customHeight="1">
      <c r="A3" s="379" t="s">
        <v>2064</v>
      </c>
      <c r="B3" s="387"/>
      <c r="C3" s="387"/>
      <c r="D3" s="387"/>
      <c r="E3" s="387"/>
    </row>
    <row r="4" spans="1:5" ht="141.75">
      <c r="A4" s="255" t="s">
        <v>2065</v>
      </c>
      <c r="B4" s="256" t="s">
        <v>2066</v>
      </c>
      <c r="C4" s="217" t="s">
        <v>150</v>
      </c>
      <c r="D4" s="257">
        <f aca="true" t="shared" si="0" ref="D4:D19">E4+0.2*E4</f>
        <v>11886</v>
      </c>
      <c r="E4" s="257">
        <v>9905</v>
      </c>
    </row>
    <row r="5" spans="1:5" ht="63">
      <c r="A5" s="255" t="s">
        <v>2067</v>
      </c>
      <c r="B5" s="256" t="s">
        <v>2068</v>
      </c>
      <c r="C5" s="217" t="s">
        <v>150</v>
      </c>
      <c r="D5" s="257">
        <f t="shared" si="0"/>
        <v>6756</v>
      </c>
      <c r="E5" s="257">
        <v>5630</v>
      </c>
    </row>
    <row r="6" spans="1:5" ht="25.5">
      <c r="A6" s="383" t="s">
        <v>2069</v>
      </c>
      <c r="B6" s="388"/>
      <c r="C6" s="388"/>
      <c r="D6" s="388"/>
      <c r="E6" s="388"/>
    </row>
    <row r="7" spans="1:5" ht="101.25">
      <c r="A7" s="255" t="s">
        <v>2070</v>
      </c>
      <c r="B7" s="256" t="s">
        <v>2071</v>
      </c>
      <c r="C7" s="217" t="s">
        <v>150</v>
      </c>
      <c r="D7" s="257">
        <f t="shared" si="0"/>
        <v>2943.6</v>
      </c>
      <c r="E7" s="257">
        <v>2453</v>
      </c>
    </row>
    <row r="8" spans="1:5" ht="63">
      <c r="A8" s="255" t="s">
        <v>2072</v>
      </c>
      <c r="B8" s="256" t="s">
        <v>2073</v>
      </c>
      <c r="C8" s="217" t="s">
        <v>150</v>
      </c>
      <c r="D8" s="257">
        <f t="shared" si="0"/>
        <v>3132</v>
      </c>
      <c r="E8" s="257">
        <v>2610</v>
      </c>
    </row>
    <row r="9" spans="1:5" ht="121.5">
      <c r="A9" s="255" t="s">
        <v>2074</v>
      </c>
      <c r="B9" s="256" t="s">
        <v>2075</v>
      </c>
      <c r="C9" s="217" t="s">
        <v>150</v>
      </c>
      <c r="D9" s="257">
        <f t="shared" si="0"/>
        <v>954</v>
      </c>
      <c r="E9" s="257">
        <v>795</v>
      </c>
    </row>
    <row r="10" spans="1:5" ht="81">
      <c r="A10" s="255" t="s">
        <v>2076</v>
      </c>
      <c r="B10" s="256" t="s">
        <v>2077</v>
      </c>
      <c r="C10" s="217" t="s">
        <v>150</v>
      </c>
      <c r="D10" s="257">
        <f t="shared" si="0"/>
        <v>1675.2</v>
      </c>
      <c r="E10" s="257">
        <v>1396</v>
      </c>
    </row>
    <row r="11" spans="1:5" ht="40.5">
      <c r="A11" s="255" t="s">
        <v>2078</v>
      </c>
      <c r="B11" s="256" t="s">
        <v>2079</v>
      </c>
      <c r="C11" s="217" t="s">
        <v>150</v>
      </c>
      <c r="D11" s="257">
        <f t="shared" si="0"/>
        <v>873.6</v>
      </c>
      <c r="E11" s="257">
        <v>728</v>
      </c>
    </row>
    <row r="12" spans="1:5" ht="60.75">
      <c r="A12" s="255" t="s">
        <v>2080</v>
      </c>
      <c r="B12" s="256" t="s">
        <v>2081</v>
      </c>
      <c r="C12" s="217" t="s">
        <v>150</v>
      </c>
      <c r="D12" s="257">
        <f t="shared" si="0"/>
        <v>1754.4</v>
      </c>
      <c r="E12" s="257">
        <v>1462</v>
      </c>
    </row>
    <row r="13" spans="1:5" ht="25.5">
      <c r="A13" s="383" t="s">
        <v>2082</v>
      </c>
      <c r="B13" s="388"/>
      <c r="C13" s="388"/>
      <c r="D13" s="388"/>
      <c r="E13" s="388"/>
    </row>
    <row r="14" spans="1:5" ht="60.75">
      <c r="A14" s="255" t="s">
        <v>2083</v>
      </c>
      <c r="B14" s="256" t="s">
        <v>2084</v>
      </c>
      <c r="C14" s="217" t="s">
        <v>150</v>
      </c>
      <c r="D14" s="257">
        <f t="shared" si="0"/>
        <v>627.6</v>
      </c>
      <c r="E14" s="257">
        <v>523</v>
      </c>
    </row>
    <row r="15" spans="1:5" ht="81">
      <c r="A15" s="255" t="s">
        <v>2085</v>
      </c>
      <c r="B15" s="256" t="s">
        <v>2086</v>
      </c>
      <c r="C15" s="217" t="s">
        <v>150</v>
      </c>
      <c r="D15" s="257">
        <f t="shared" si="0"/>
        <v>520.8</v>
      </c>
      <c r="E15" s="257">
        <v>434</v>
      </c>
    </row>
    <row r="16" spans="1:5" ht="42">
      <c r="A16" s="255" t="s">
        <v>2087</v>
      </c>
      <c r="B16" s="256" t="s">
        <v>2088</v>
      </c>
      <c r="C16" s="217" t="s">
        <v>150</v>
      </c>
      <c r="D16" s="257">
        <f t="shared" si="0"/>
        <v>715.2</v>
      </c>
      <c r="E16" s="257">
        <v>596</v>
      </c>
    </row>
    <row r="17" spans="1:5" ht="40.5">
      <c r="A17" s="255" t="s">
        <v>2089</v>
      </c>
      <c r="B17" s="256" t="s">
        <v>2090</v>
      </c>
      <c r="C17" s="217" t="s">
        <v>150</v>
      </c>
      <c r="D17" s="257">
        <f t="shared" si="0"/>
        <v>632.4</v>
      </c>
      <c r="E17" s="257">
        <v>527</v>
      </c>
    </row>
    <row r="18" spans="1:5" ht="25.5">
      <c r="A18" s="383" t="s">
        <v>2091</v>
      </c>
      <c r="B18" s="388"/>
      <c r="C18" s="388"/>
      <c r="D18" s="388"/>
      <c r="E18" s="388"/>
    </row>
    <row r="19" spans="1:5" ht="40.5">
      <c r="A19" s="255" t="s">
        <v>2092</v>
      </c>
      <c r="B19" s="256" t="s">
        <v>2093</v>
      </c>
      <c r="C19" s="217" t="s">
        <v>150</v>
      </c>
      <c r="D19" s="257" t="e">
        <f t="shared" si="0"/>
        <v>#REF!</v>
      </c>
      <c r="E19" s="257" t="e">
        <f>#REF!+0.05*#REF!</f>
        <v>#REF!</v>
      </c>
    </row>
    <row r="20" spans="1:5" ht="39.75" customHeight="1">
      <c r="A20" s="389" t="s">
        <v>2158</v>
      </c>
      <c r="B20" s="390"/>
      <c r="C20" s="390"/>
      <c r="D20" s="390"/>
      <c r="E20" s="390"/>
    </row>
    <row r="21" spans="1:5" ht="33" customHeight="1">
      <c r="A21" s="383" t="s">
        <v>2094</v>
      </c>
      <c r="B21" s="384"/>
      <c r="C21" s="384"/>
      <c r="D21" s="384"/>
      <c r="E21" s="384"/>
    </row>
    <row r="22" spans="1:5" ht="12.75" customHeight="1">
      <c r="A22" s="375" t="s">
        <v>2095</v>
      </c>
      <c r="B22" s="385" t="s">
        <v>2096</v>
      </c>
      <c r="C22" s="364" t="s">
        <v>150</v>
      </c>
      <c r="D22" s="382">
        <f aca="true" t="shared" si="1" ref="D22:D55">E22+0.2*E22</f>
        <v>14272.8</v>
      </c>
      <c r="E22" s="382">
        <v>11894</v>
      </c>
    </row>
    <row r="23" spans="1:5" ht="94.5" customHeight="1">
      <c r="A23" s="376"/>
      <c r="B23" s="363"/>
      <c r="C23" s="365"/>
      <c r="D23" s="382" t="e">
        <f t="shared" si="1"/>
        <v>#REF!</v>
      </c>
      <c r="E23" s="382" t="e">
        <f>#REF!+0.05*#REF!</f>
        <v>#REF!</v>
      </c>
    </row>
    <row r="24" spans="1:5" ht="12.75" customHeight="1">
      <c r="A24" s="375" t="s">
        <v>2097</v>
      </c>
      <c r="B24" s="363" t="s">
        <v>2098</v>
      </c>
      <c r="C24" s="364" t="s">
        <v>150</v>
      </c>
      <c r="D24" s="382">
        <f t="shared" si="1"/>
        <v>3212.4</v>
      </c>
      <c r="E24" s="382">
        <v>2677</v>
      </c>
    </row>
    <row r="25" spans="1:5" ht="96" customHeight="1">
      <c r="A25" s="376"/>
      <c r="B25" s="363"/>
      <c r="C25" s="365"/>
      <c r="D25" s="365"/>
      <c r="E25" s="365"/>
    </row>
    <row r="26" spans="1:5" ht="26.25">
      <c r="A26" s="379" t="s">
        <v>2099</v>
      </c>
      <c r="B26" s="380"/>
      <c r="C26" s="380"/>
      <c r="D26" s="380"/>
      <c r="E26" s="380"/>
    </row>
    <row r="27" spans="1:5" ht="12.75" customHeight="1">
      <c r="A27" s="375" t="s">
        <v>2100</v>
      </c>
      <c r="B27" s="363" t="s">
        <v>2101</v>
      </c>
      <c r="C27" s="364" t="s">
        <v>150</v>
      </c>
      <c r="D27" s="382">
        <f t="shared" si="1"/>
        <v>2845.2</v>
      </c>
      <c r="E27" s="382">
        <v>2371</v>
      </c>
    </row>
    <row r="28" spans="1:5" ht="58.5" customHeight="1">
      <c r="A28" s="376"/>
      <c r="B28" s="363"/>
      <c r="C28" s="365"/>
      <c r="D28" s="382" t="e">
        <f t="shared" si="1"/>
        <v>#REF!</v>
      </c>
      <c r="E28" s="382" t="e">
        <f>#REF!+0.05*#REF!</f>
        <v>#REF!</v>
      </c>
    </row>
    <row r="29" spans="1:5" ht="12.75" customHeight="1">
      <c r="A29" s="375" t="s">
        <v>2102</v>
      </c>
      <c r="B29" s="363" t="s">
        <v>2103</v>
      </c>
      <c r="C29" s="364" t="s">
        <v>150</v>
      </c>
      <c r="D29" s="382">
        <f t="shared" si="1"/>
        <v>2982</v>
      </c>
      <c r="E29" s="382">
        <v>2485</v>
      </c>
    </row>
    <row r="30" spans="1:5" ht="38.25" customHeight="1">
      <c r="A30" s="376"/>
      <c r="B30" s="363"/>
      <c r="C30" s="365"/>
      <c r="D30" s="382" t="e">
        <f t="shared" si="1"/>
        <v>#REF!</v>
      </c>
      <c r="E30" s="382" t="e">
        <f>#REF!+0.05*#REF!</f>
        <v>#REF!</v>
      </c>
    </row>
    <row r="31" spans="1:5" ht="12.75" customHeight="1">
      <c r="A31" s="375" t="s">
        <v>2104</v>
      </c>
      <c r="B31" s="363" t="s">
        <v>2105</v>
      </c>
      <c r="C31" s="364" t="s">
        <v>150</v>
      </c>
      <c r="D31" s="382">
        <f t="shared" si="1"/>
        <v>3202.8</v>
      </c>
      <c r="E31" s="382">
        <v>2669</v>
      </c>
    </row>
    <row r="32" spans="1:5" ht="30.75" customHeight="1">
      <c r="A32" s="376"/>
      <c r="B32" s="363"/>
      <c r="C32" s="365"/>
      <c r="D32" s="382" t="e">
        <f t="shared" si="1"/>
        <v>#REF!</v>
      </c>
      <c r="E32" s="382" t="e">
        <f>#REF!+0.05*#REF!</f>
        <v>#REF!</v>
      </c>
    </row>
    <row r="33" spans="1:5" ht="12.75" customHeight="1">
      <c r="A33" s="375" t="s">
        <v>2106</v>
      </c>
      <c r="B33" s="363" t="s">
        <v>2107</v>
      </c>
      <c r="C33" s="364" t="s">
        <v>150</v>
      </c>
      <c r="D33" s="382">
        <f t="shared" si="1"/>
        <v>1776</v>
      </c>
      <c r="E33" s="382">
        <v>1480</v>
      </c>
    </row>
    <row r="34" spans="1:5" ht="51" customHeight="1">
      <c r="A34" s="376"/>
      <c r="B34" s="363"/>
      <c r="C34" s="365"/>
      <c r="D34" s="382" t="e">
        <f t="shared" si="1"/>
        <v>#REF!</v>
      </c>
      <c r="E34" s="382" t="e">
        <f>#REF!+0.05*#REF!</f>
        <v>#REF!</v>
      </c>
    </row>
    <row r="35" spans="1:5" ht="12.75" customHeight="1">
      <c r="A35" s="375" t="s">
        <v>2108</v>
      </c>
      <c r="B35" s="363" t="s">
        <v>2109</v>
      </c>
      <c r="C35" s="364" t="s">
        <v>150</v>
      </c>
      <c r="D35" s="382">
        <f t="shared" si="1"/>
        <v>1908</v>
      </c>
      <c r="E35" s="382">
        <v>1590</v>
      </c>
    </row>
    <row r="36" spans="1:5" ht="31.5" customHeight="1">
      <c r="A36" s="376"/>
      <c r="B36" s="363"/>
      <c r="C36" s="365"/>
      <c r="D36" s="382" t="e">
        <f t="shared" si="1"/>
        <v>#REF!</v>
      </c>
      <c r="E36" s="382" t="e">
        <f>#REF!+0.05*#REF!</f>
        <v>#REF!</v>
      </c>
    </row>
    <row r="37" spans="1:5" ht="12.75" customHeight="1">
      <c r="A37" s="375" t="s">
        <v>2110</v>
      </c>
      <c r="B37" s="363" t="s">
        <v>2111</v>
      </c>
      <c r="C37" s="364" t="s">
        <v>150</v>
      </c>
      <c r="D37" s="382">
        <f t="shared" si="1"/>
        <v>3734.4</v>
      </c>
      <c r="E37" s="382">
        <v>3112</v>
      </c>
    </row>
    <row r="38" spans="1:5" ht="53.25" customHeight="1">
      <c r="A38" s="376"/>
      <c r="B38" s="363"/>
      <c r="C38" s="365"/>
      <c r="D38" s="382" t="e">
        <f t="shared" si="1"/>
        <v>#REF!</v>
      </c>
      <c r="E38" s="382" t="e">
        <f>#REF!+0.05*#REF!</f>
        <v>#REF!</v>
      </c>
    </row>
    <row r="39" spans="1:5" ht="26.25">
      <c r="A39" s="379" t="s">
        <v>2112</v>
      </c>
      <c r="B39" s="380"/>
      <c r="C39" s="380"/>
      <c r="D39" s="380"/>
      <c r="E39" s="380"/>
    </row>
    <row r="40" spans="1:5" ht="12.75" customHeight="1">
      <c r="A40" s="375" t="s">
        <v>2113</v>
      </c>
      <c r="B40" s="381" t="s">
        <v>2114</v>
      </c>
      <c r="C40" s="364" t="s">
        <v>150</v>
      </c>
      <c r="D40" s="382">
        <f t="shared" si="1"/>
        <v>7117.2</v>
      </c>
      <c r="E40" s="382">
        <v>5931</v>
      </c>
    </row>
    <row r="41" spans="1:5" ht="15.75" customHeight="1">
      <c r="A41" s="376"/>
      <c r="B41" s="381"/>
      <c r="C41" s="365"/>
      <c r="D41" s="365"/>
      <c r="E41" s="365"/>
    </row>
    <row r="42" spans="1:5" ht="42">
      <c r="A42" s="259" t="s">
        <v>2115</v>
      </c>
      <c r="B42" s="381"/>
      <c r="C42" s="217" t="s">
        <v>150</v>
      </c>
      <c r="D42" s="70">
        <f t="shared" si="1"/>
        <v>9096</v>
      </c>
      <c r="E42" s="70">
        <v>7580</v>
      </c>
    </row>
    <row r="43" spans="1:5" ht="52.5" customHeight="1">
      <c r="A43" s="259" t="s">
        <v>2116</v>
      </c>
      <c r="B43" s="381"/>
      <c r="C43" s="217" t="s">
        <v>150</v>
      </c>
      <c r="D43" s="70">
        <f t="shared" si="1"/>
        <v>7428</v>
      </c>
      <c r="E43" s="70">
        <v>6190</v>
      </c>
    </row>
    <row r="44" spans="1:5" ht="26.25">
      <c r="A44" s="372" t="s">
        <v>2117</v>
      </c>
      <c r="B44" s="374"/>
      <c r="C44" s="374"/>
      <c r="D44" s="374"/>
      <c r="E44" s="374"/>
    </row>
    <row r="45" spans="1:5" ht="81">
      <c r="A45" s="259" t="s">
        <v>2118</v>
      </c>
      <c r="B45" s="258" t="s">
        <v>2119</v>
      </c>
      <c r="C45" s="217" t="s">
        <v>150</v>
      </c>
      <c r="D45" s="70">
        <f t="shared" si="1"/>
        <v>596.4</v>
      </c>
      <c r="E45" s="70">
        <v>497</v>
      </c>
    </row>
    <row r="46" spans="1:5" ht="68.25" customHeight="1">
      <c r="A46" s="259" t="s">
        <v>2120</v>
      </c>
      <c r="B46" s="258" t="s">
        <v>2121</v>
      </c>
      <c r="C46" s="217" t="s">
        <v>150</v>
      </c>
      <c r="D46" s="260">
        <f t="shared" si="1"/>
        <v>596.4</v>
      </c>
      <c r="E46" s="260">
        <v>497</v>
      </c>
    </row>
    <row r="47" spans="1:5" ht="63">
      <c r="A47" s="259" t="s">
        <v>2122</v>
      </c>
      <c r="B47" s="258" t="s">
        <v>2123</v>
      </c>
      <c r="C47" s="217" t="s">
        <v>150</v>
      </c>
      <c r="D47" s="260">
        <f t="shared" si="1"/>
        <v>660</v>
      </c>
      <c r="E47" s="260">
        <v>550</v>
      </c>
    </row>
    <row r="48" spans="1:5" ht="63">
      <c r="A48" s="261" t="s">
        <v>2124</v>
      </c>
      <c r="B48" s="262" t="s">
        <v>2125</v>
      </c>
      <c r="C48" s="217" t="s">
        <v>150</v>
      </c>
      <c r="D48" s="260">
        <f t="shared" si="1"/>
        <v>78</v>
      </c>
      <c r="E48" s="260">
        <v>65</v>
      </c>
    </row>
    <row r="49" spans="1:5" ht="63">
      <c r="A49" s="261" t="s">
        <v>2126</v>
      </c>
      <c r="B49" s="262" t="s">
        <v>2127</v>
      </c>
      <c r="C49" s="43" t="s">
        <v>150</v>
      </c>
      <c r="D49" s="260">
        <f t="shared" si="1"/>
        <v>798</v>
      </c>
      <c r="E49" s="260">
        <v>665</v>
      </c>
    </row>
    <row r="50" spans="1:5" ht="25.5">
      <c r="A50" s="372" t="s">
        <v>2128</v>
      </c>
      <c r="B50" s="373"/>
      <c r="C50" s="373"/>
      <c r="D50" s="373"/>
      <c r="E50" s="373"/>
    </row>
    <row r="51" spans="1:5" ht="12.75" customHeight="1">
      <c r="A51" s="375" t="s">
        <v>2129</v>
      </c>
      <c r="B51" s="363" t="s">
        <v>2130</v>
      </c>
      <c r="C51" s="364" t="s">
        <v>150</v>
      </c>
      <c r="D51" s="377">
        <f t="shared" si="1"/>
        <v>3432</v>
      </c>
      <c r="E51" s="377">
        <v>2860</v>
      </c>
    </row>
    <row r="52" spans="1:5" ht="33.75" customHeight="1">
      <c r="A52" s="376"/>
      <c r="B52" s="363"/>
      <c r="C52" s="365"/>
      <c r="D52" s="378"/>
      <c r="E52" s="378"/>
    </row>
    <row r="53" spans="1:5" ht="40.5">
      <c r="A53" s="259" t="s">
        <v>2131</v>
      </c>
      <c r="B53" s="258" t="s">
        <v>2132</v>
      </c>
      <c r="C53" s="217" t="s">
        <v>150</v>
      </c>
      <c r="D53" s="260">
        <f t="shared" si="1"/>
        <v>4368</v>
      </c>
      <c r="E53" s="260">
        <v>3640</v>
      </c>
    </row>
    <row r="54" spans="1:5" ht="40.5">
      <c r="A54" s="259" t="s">
        <v>2133</v>
      </c>
      <c r="B54" s="258" t="s">
        <v>2134</v>
      </c>
      <c r="C54" s="217" t="s">
        <v>150</v>
      </c>
      <c r="D54" s="260">
        <f t="shared" si="1"/>
        <v>4958.4</v>
      </c>
      <c r="E54" s="260">
        <v>4132</v>
      </c>
    </row>
    <row r="55" spans="1:5" ht="42">
      <c r="A55" s="259" t="s">
        <v>2135</v>
      </c>
      <c r="B55" s="363" t="s">
        <v>2136</v>
      </c>
      <c r="C55" s="364" t="s">
        <v>150</v>
      </c>
      <c r="D55" s="260">
        <f t="shared" si="1"/>
        <v>346.8</v>
      </c>
      <c r="E55" s="263">
        <v>289</v>
      </c>
    </row>
    <row r="56" spans="1:5" ht="21">
      <c r="A56" s="261" t="s">
        <v>2137</v>
      </c>
      <c r="B56" s="363"/>
      <c r="C56" s="365"/>
      <c r="D56" s="366" t="s">
        <v>2157</v>
      </c>
      <c r="E56" s="367"/>
    </row>
    <row r="57" spans="1:5" ht="21">
      <c r="A57" s="261" t="s">
        <v>2138</v>
      </c>
      <c r="B57" s="363"/>
      <c r="C57" s="365"/>
      <c r="D57" s="368"/>
      <c r="E57" s="369"/>
    </row>
    <row r="58" spans="1:5" ht="21">
      <c r="A58" s="261" t="s">
        <v>2139</v>
      </c>
      <c r="B58" s="363"/>
      <c r="C58" s="365"/>
      <c r="D58" s="368"/>
      <c r="E58" s="369"/>
    </row>
    <row r="59" spans="1:5" ht="21">
      <c r="A59" s="261" t="s">
        <v>2140</v>
      </c>
      <c r="B59" s="363"/>
      <c r="C59" s="365"/>
      <c r="D59" s="370"/>
      <c r="E59" s="371"/>
    </row>
    <row r="60" spans="1:5" ht="25.5">
      <c r="A60" s="372" t="s">
        <v>2141</v>
      </c>
      <c r="B60" s="373"/>
      <c r="C60" s="373"/>
      <c r="D60" s="373"/>
      <c r="E60" s="373"/>
    </row>
    <row r="61" spans="1:5" ht="42">
      <c r="A61" s="264" t="s">
        <v>2142</v>
      </c>
      <c r="B61" s="265" t="s">
        <v>2143</v>
      </c>
      <c r="C61" s="217" t="s">
        <v>150</v>
      </c>
      <c r="D61" s="260">
        <f aca="true" t="shared" si="2" ref="D61:D67">E61+0.2*E61</f>
        <v>3426</v>
      </c>
      <c r="E61" s="260">
        <v>2855</v>
      </c>
    </row>
    <row r="62" spans="1:5" ht="63">
      <c r="A62" s="264" t="s">
        <v>2144</v>
      </c>
      <c r="B62" s="187" t="s">
        <v>2145</v>
      </c>
      <c r="C62" s="217" t="s">
        <v>150</v>
      </c>
      <c r="D62" s="260">
        <f t="shared" si="2"/>
        <v>3745.2</v>
      </c>
      <c r="E62" s="260">
        <v>3121</v>
      </c>
    </row>
    <row r="63" spans="1:5" ht="63">
      <c r="A63" s="264" t="s">
        <v>2146</v>
      </c>
      <c r="B63" s="262" t="s">
        <v>2147</v>
      </c>
      <c r="C63" s="217" t="s">
        <v>150</v>
      </c>
      <c r="D63" s="260">
        <f t="shared" si="2"/>
        <v>406.8</v>
      </c>
      <c r="E63" s="260">
        <v>339</v>
      </c>
    </row>
    <row r="64" spans="1:5" ht="63">
      <c r="A64" s="264" t="s">
        <v>2148</v>
      </c>
      <c r="B64" s="262" t="s">
        <v>2149</v>
      </c>
      <c r="C64" s="217" t="s">
        <v>150</v>
      </c>
      <c r="D64" s="260">
        <f t="shared" si="2"/>
        <v>2112</v>
      </c>
      <c r="E64" s="260">
        <v>1760</v>
      </c>
    </row>
    <row r="65" spans="1:5" ht="42">
      <c r="A65" s="264" t="s">
        <v>2150</v>
      </c>
      <c r="B65" s="187" t="s">
        <v>2151</v>
      </c>
      <c r="C65" s="217" t="s">
        <v>150</v>
      </c>
      <c r="D65" s="260">
        <f t="shared" si="2"/>
        <v>952.8</v>
      </c>
      <c r="E65" s="260">
        <v>794</v>
      </c>
    </row>
    <row r="66" spans="1:5" ht="42">
      <c r="A66" s="264" t="s">
        <v>2152</v>
      </c>
      <c r="B66" s="187" t="s">
        <v>2153</v>
      </c>
      <c r="C66" s="217" t="s">
        <v>150</v>
      </c>
      <c r="D66" s="260">
        <f t="shared" si="2"/>
        <v>1546.8</v>
      </c>
      <c r="E66" s="260">
        <v>1289</v>
      </c>
    </row>
    <row r="67" spans="1:5" ht="63">
      <c r="A67" s="264" t="s">
        <v>2154</v>
      </c>
      <c r="B67" s="187" t="s">
        <v>2155</v>
      </c>
      <c r="C67" s="217" t="s">
        <v>150</v>
      </c>
      <c r="D67" s="260">
        <f t="shared" si="2"/>
        <v>856.8</v>
      </c>
      <c r="E67" s="260">
        <v>714</v>
      </c>
    </row>
  </sheetData>
  <sheetProtection/>
  <mergeCells count="65">
    <mergeCell ref="A1:E1"/>
    <mergeCell ref="A3:E3"/>
    <mergeCell ref="A6:E6"/>
    <mergeCell ref="A13:E13"/>
    <mergeCell ref="A18:E18"/>
    <mergeCell ref="A20:E20"/>
    <mergeCell ref="A21:E21"/>
    <mergeCell ref="A22:A23"/>
    <mergeCell ref="B22:B23"/>
    <mergeCell ref="C22:C23"/>
    <mergeCell ref="D22:D23"/>
    <mergeCell ref="E22:E23"/>
    <mergeCell ref="E27:E28"/>
    <mergeCell ref="A24:A25"/>
    <mergeCell ref="B24:B25"/>
    <mergeCell ref="C24:C25"/>
    <mergeCell ref="D24:D25"/>
    <mergeCell ref="E24:E25"/>
    <mergeCell ref="A29:A30"/>
    <mergeCell ref="B29:B30"/>
    <mergeCell ref="C29:C30"/>
    <mergeCell ref="D29:D30"/>
    <mergeCell ref="E29:E30"/>
    <mergeCell ref="A26:E26"/>
    <mergeCell ref="A27:A28"/>
    <mergeCell ref="B27:B28"/>
    <mergeCell ref="C27:C28"/>
    <mergeCell ref="D27:D28"/>
    <mergeCell ref="A33:A34"/>
    <mergeCell ref="B33:B34"/>
    <mergeCell ref="C33:C34"/>
    <mergeCell ref="D33:D34"/>
    <mergeCell ref="E33:E34"/>
    <mergeCell ref="A31:A32"/>
    <mergeCell ref="B31:B32"/>
    <mergeCell ref="C31:C32"/>
    <mergeCell ref="D31:D32"/>
    <mergeCell ref="E31:E32"/>
    <mergeCell ref="A37:A38"/>
    <mergeCell ref="B37:B38"/>
    <mergeCell ref="C37:C38"/>
    <mergeCell ref="D37:D38"/>
    <mergeCell ref="E37:E38"/>
    <mergeCell ref="A35:A36"/>
    <mergeCell ref="B35:B36"/>
    <mergeCell ref="C35:C36"/>
    <mergeCell ref="D35:D36"/>
    <mergeCell ref="E35:E36"/>
    <mergeCell ref="E51:E52"/>
    <mergeCell ref="A39:E39"/>
    <mergeCell ref="A40:A41"/>
    <mergeCell ref="B40:B43"/>
    <mergeCell ref="C40:C41"/>
    <mergeCell ref="D40:D41"/>
    <mergeCell ref="E40:E41"/>
    <mergeCell ref="B55:B59"/>
    <mergeCell ref="C55:C59"/>
    <mergeCell ref="D56:E59"/>
    <mergeCell ref="A60:E60"/>
    <mergeCell ref="A44:E44"/>
    <mergeCell ref="A50:E50"/>
    <mergeCell ref="A51:A52"/>
    <mergeCell ref="B51:B52"/>
    <mergeCell ref="C51:C52"/>
    <mergeCell ref="D51:D52"/>
  </mergeCells>
  <printOptions/>
  <pageMargins left="0.7086614173228347" right="0.2755905511811024" top="0.47" bottom="0.46" header="0.31496062992125984" footer="0.31496062992125984"/>
  <pageSetup fitToHeight="2" fitToWidth="1" horizontalDpi="600" verticalDpi="600" orientation="portrait" paperSize="9" scale="38" r:id="rId1"/>
</worksheet>
</file>

<file path=xl/worksheets/sheet8.xml><?xml version="1.0" encoding="utf-8"?>
<worksheet xmlns="http://schemas.openxmlformats.org/spreadsheetml/2006/main" xmlns:r="http://schemas.openxmlformats.org/officeDocument/2006/relationships">
  <sheetPr>
    <pageSetUpPr fitToPage="1"/>
  </sheetPr>
  <dimension ref="A1:E35"/>
  <sheetViews>
    <sheetView zoomScale="79" zoomScaleNormal="79" zoomScalePageLayoutView="0" workbookViewId="0" topLeftCell="A1">
      <selection activeCell="A1" sqref="A1:E1"/>
    </sheetView>
  </sheetViews>
  <sheetFormatPr defaultColWidth="9.00390625" defaultRowHeight="12.75"/>
  <cols>
    <col min="1" max="1" width="31.625" style="0" customWidth="1"/>
    <col min="2" max="2" width="140.625" style="0" customWidth="1"/>
    <col min="3" max="3" width="26.75390625" style="0" customWidth="1"/>
    <col min="4" max="4" width="19.875" style="0" customWidth="1"/>
    <col min="5" max="5" width="19.00390625" style="0" customWidth="1"/>
  </cols>
  <sheetData>
    <row r="1" spans="1:5" ht="41.25" customHeight="1">
      <c r="A1" s="391" t="s">
        <v>777</v>
      </c>
      <c r="B1" s="392"/>
      <c r="C1" s="392"/>
      <c r="D1" s="392"/>
      <c r="E1" s="392"/>
    </row>
    <row r="2" spans="1:5" ht="42" customHeight="1">
      <c r="A2" s="106" t="s">
        <v>145</v>
      </c>
      <c r="B2" s="107" t="s">
        <v>146</v>
      </c>
      <c r="C2" s="107" t="s">
        <v>147</v>
      </c>
      <c r="D2" s="107" t="s">
        <v>148</v>
      </c>
      <c r="E2" s="107" t="s">
        <v>397</v>
      </c>
    </row>
    <row r="3" spans="1:5" ht="39.75" customHeight="1">
      <c r="A3" s="379" t="s">
        <v>778</v>
      </c>
      <c r="B3" s="395"/>
      <c r="C3" s="395"/>
      <c r="D3" s="395"/>
      <c r="E3" s="396"/>
    </row>
    <row r="4" spans="1:5" ht="21">
      <c r="A4" s="51" t="s">
        <v>779</v>
      </c>
      <c r="B4" s="123" t="s">
        <v>780</v>
      </c>
      <c r="C4" s="43" t="s">
        <v>150</v>
      </c>
      <c r="D4" s="70">
        <f aca="true" t="shared" si="0" ref="D4:D21">E4+0.2*E4</f>
        <v>2685.6</v>
      </c>
      <c r="E4" s="70">
        <v>2238</v>
      </c>
    </row>
    <row r="5" spans="1:5" ht="60.75">
      <c r="A5" s="51" t="s">
        <v>781</v>
      </c>
      <c r="B5" s="123" t="s">
        <v>782</v>
      </c>
      <c r="C5" s="43" t="s">
        <v>150</v>
      </c>
      <c r="D5" s="70">
        <f>E5+0.2*E5</f>
        <v>3309.6</v>
      </c>
      <c r="E5" s="70">
        <v>2758</v>
      </c>
    </row>
    <row r="6" spans="1:5" ht="40.5">
      <c r="A6" s="51" t="s">
        <v>783</v>
      </c>
      <c r="B6" s="123" t="s">
        <v>784</v>
      </c>
      <c r="C6" s="43" t="s">
        <v>150</v>
      </c>
      <c r="D6" s="70">
        <f>E6+0.2*E6</f>
        <v>3456</v>
      </c>
      <c r="E6" s="70">
        <v>2880</v>
      </c>
    </row>
    <row r="7" spans="1:5" ht="40.5">
      <c r="A7" s="51" t="s">
        <v>785</v>
      </c>
      <c r="B7" s="123" t="s">
        <v>786</v>
      </c>
      <c r="C7" s="43" t="s">
        <v>150</v>
      </c>
      <c r="D7" s="70">
        <f t="shared" si="0"/>
        <v>3696</v>
      </c>
      <c r="E7" s="70">
        <v>3080</v>
      </c>
    </row>
    <row r="8" spans="1:5" ht="81">
      <c r="A8" s="51" t="s">
        <v>787</v>
      </c>
      <c r="B8" s="124" t="s">
        <v>788</v>
      </c>
      <c r="C8" s="43" t="s">
        <v>150</v>
      </c>
      <c r="D8" s="70">
        <f t="shared" si="0"/>
        <v>8367.6</v>
      </c>
      <c r="E8" s="70">
        <v>6973</v>
      </c>
    </row>
    <row r="9" spans="1:5" ht="81">
      <c r="A9" s="51" t="s">
        <v>789</v>
      </c>
      <c r="B9" s="124" t="s">
        <v>790</v>
      </c>
      <c r="C9" s="43" t="s">
        <v>150</v>
      </c>
      <c r="D9" s="70">
        <f t="shared" si="0"/>
        <v>9264</v>
      </c>
      <c r="E9" s="70">
        <v>7720</v>
      </c>
    </row>
    <row r="10" spans="1:5" ht="81">
      <c r="A10" s="51" t="s">
        <v>791</v>
      </c>
      <c r="B10" s="124" t="s">
        <v>792</v>
      </c>
      <c r="C10" s="43" t="s">
        <v>150</v>
      </c>
      <c r="D10" s="70">
        <f t="shared" si="0"/>
        <v>10152</v>
      </c>
      <c r="E10" s="70">
        <v>8460</v>
      </c>
    </row>
    <row r="11" spans="1:5" ht="81">
      <c r="A11" s="51" t="s">
        <v>793</v>
      </c>
      <c r="B11" s="124" t="s">
        <v>794</v>
      </c>
      <c r="C11" s="43" t="s">
        <v>150</v>
      </c>
      <c r="D11" s="70">
        <f t="shared" si="0"/>
        <v>10908</v>
      </c>
      <c r="E11" s="70">
        <v>9090</v>
      </c>
    </row>
    <row r="12" spans="1:5" ht="21">
      <c r="A12" s="51" t="s">
        <v>795</v>
      </c>
      <c r="B12" s="123" t="s">
        <v>796</v>
      </c>
      <c r="C12" s="43" t="s">
        <v>150</v>
      </c>
      <c r="D12" s="70">
        <f t="shared" si="0"/>
        <v>924</v>
      </c>
      <c r="E12" s="70">
        <v>770</v>
      </c>
    </row>
    <row r="13" spans="1:5" ht="21">
      <c r="A13" s="51" t="s">
        <v>797</v>
      </c>
      <c r="B13" s="123" t="s">
        <v>798</v>
      </c>
      <c r="C13" s="43" t="s">
        <v>150</v>
      </c>
      <c r="D13" s="70">
        <f t="shared" si="0"/>
        <v>891.6</v>
      </c>
      <c r="E13" s="70">
        <v>743</v>
      </c>
    </row>
    <row r="14" spans="1:5" ht="40.5">
      <c r="A14" s="51" t="s">
        <v>799</v>
      </c>
      <c r="B14" s="123" t="s">
        <v>800</v>
      </c>
      <c r="C14" s="43" t="s">
        <v>150</v>
      </c>
      <c r="D14" s="70">
        <f t="shared" si="0"/>
        <v>2361.6</v>
      </c>
      <c r="E14" s="70">
        <v>1968</v>
      </c>
    </row>
    <row r="15" spans="1:5" ht="60.75">
      <c r="A15" s="51" t="s">
        <v>801</v>
      </c>
      <c r="B15" s="125" t="s">
        <v>802</v>
      </c>
      <c r="C15" s="43" t="s">
        <v>150</v>
      </c>
      <c r="D15" s="70">
        <f t="shared" si="0"/>
        <v>3948</v>
      </c>
      <c r="E15" s="70">
        <v>3290</v>
      </c>
    </row>
    <row r="16" spans="1:5" ht="60.75">
      <c r="A16" s="51" t="s">
        <v>803</v>
      </c>
      <c r="B16" s="125" t="s">
        <v>804</v>
      </c>
      <c r="C16" s="43" t="s">
        <v>150</v>
      </c>
      <c r="D16" s="70">
        <f t="shared" si="0"/>
        <v>5268</v>
      </c>
      <c r="E16" s="70">
        <v>4390</v>
      </c>
    </row>
    <row r="17" spans="1:5" ht="60.75">
      <c r="A17" s="51" t="s">
        <v>805</v>
      </c>
      <c r="B17" s="125" t="s">
        <v>839</v>
      </c>
      <c r="C17" s="43" t="s">
        <v>150</v>
      </c>
      <c r="D17" s="70">
        <f t="shared" si="0"/>
        <v>4896</v>
      </c>
      <c r="E17" s="70">
        <v>4080</v>
      </c>
    </row>
    <row r="18" spans="1:5" ht="40.5">
      <c r="A18" s="51" t="s">
        <v>806</v>
      </c>
      <c r="B18" s="123" t="s">
        <v>807</v>
      </c>
      <c r="C18" s="43" t="s">
        <v>150</v>
      </c>
      <c r="D18" s="70">
        <f t="shared" si="0"/>
        <v>1356</v>
      </c>
      <c r="E18" s="70">
        <v>1130</v>
      </c>
    </row>
    <row r="19" spans="1:5" ht="42">
      <c r="A19" s="51" t="s">
        <v>808</v>
      </c>
      <c r="B19" s="123" t="s">
        <v>809</v>
      </c>
      <c r="C19" s="43" t="s">
        <v>150</v>
      </c>
      <c r="D19" s="70">
        <f t="shared" si="0"/>
        <v>4044</v>
      </c>
      <c r="E19" s="70">
        <v>3370</v>
      </c>
    </row>
    <row r="20" spans="1:5" ht="40.5">
      <c r="A20" s="51" t="s">
        <v>810</v>
      </c>
      <c r="B20" s="124" t="s">
        <v>811</v>
      </c>
      <c r="C20" s="43" t="s">
        <v>150</v>
      </c>
      <c r="D20" s="70">
        <f t="shared" si="0"/>
        <v>1002</v>
      </c>
      <c r="E20" s="70">
        <v>835</v>
      </c>
    </row>
    <row r="21" spans="1:5" ht="40.5">
      <c r="A21" s="51" t="s">
        <v>812</v>
      </c>
      <c r="B21" s="124" t="s">
        <v>813</v>
      </c>
      <c r="C21" s="43" t="s">
        <v>150</v>
      </c>
      <c r="D21" s="70">
        <f t="shared" si="0"/>
        <v>2386.8</v>
      </c>
      <c r="E21" s="70">
        <v>1989</v>
      </c>
    </row>
    <row r="22" spans="1:5" ht="40.5">
      <c r="A22" s="114" t="s">
        <v>814</v>
      </c>
      <c r="B22" s="115" t="s">
        <v>815</v>
      </c>
      <c r="C22" s="43" t="s">
        <v>150</v>
      </c>
      <c r="D22" s="98">
        <f>E22+0.2*E22</f>
        <v>1344</v>
      </c>
      <c r="E22" s="99">
        <v>1120</v>
      </c>
    </row>
    <row r="23" spans="1:5" ht="32.25" customHeight="1">
      <c r="A23" s="379" t="s">
        <v>816</v>
      </c>
      <c r="B23" s="393"/>
      <c r="C23" s="393"/>
      <c r="D23" s="393"/>
      <c r="E23" s="394"/>
    </row>
    <row r="24" spans="1:5" ht="63.75" customHeight="1">
      <c r="A24" s="51" t="s">
        <v>817</v>
      </c>
      <c r="B24" s="126" t="s">
        <v>818</v>
      </c>
      <c r="C24" s="43" t="s">
        <v>150</v>
      </c>
      <c r="D24" s="70">
        <f aca="true" t="shared" si="1" ref="D24:D31">E24+0.2*E24</f>
        <v>5496</v>
      </c>
      <c r="E24" s="70">
        <v>4580</v>
      </c>
    </row>
    <row r="25" spans="1:5" ht="142.5" customHeight="1">
      <c r="A25" s="51" t="s">
        <v>819</v>
      </c>
      <c r="B25" s="126" t="s">
        <v>820</v>
      </c>
      <c r="C25" s="43" t="s">
        <v>150</v>
      </c>
      <c r="D25" s="70">
        <f t="shared" si="1"/>
        <v>20352</v>
      </c>
      <c r="E25" s="70">
        <v>16960</v>
      </c>
    </row>
    <row r="26" spans="1:5" ht="63">
      <c r="A26" s="51" t="s">
        <v>821</v>
      </c>
      <c r="B26" s="124" t="s">
        <v>822</v>
      </c>
      <c r="C26" s="43" t="s">
        <v>150</v>
      </c>
      <c r="D26" s="70">
        <f t="shared" si="1"/>
        <v>3276</v>
      </c>
      <c r="E26" s="70">
        <v>2730</v>
      </c>
    </row>
    <row r="27" spans="1:5" ht="63">
      <c r="A27" s="51" t="s">
        <v>823</v>
      </c>
      <c r="B27" s="124" t="s">
        <v>824</v>
      </c>
      <c r="C27" s="43" t="s">
        <v>150</v>
      </c>
      <c r="D27" s="70">
        <f t="shared" si="1"/>
        <v>2388</v>
      </c>
      <c r="E27" s="70">
        <v>1990</v>
      </c>
    </row>
    <row r="28" spans="1:5" ht="63">
      <c r="A28" s="51" t="s">
        <v>825</v>
      </c>
      <c r="B28" s="127" t="s">
        <v>826</v>
      </c>
      <c r="C28" s="43" t="s">
        <v>150</v>
      </c>
      <c r="D28" s="70">
        <f t="shared" si="1"/>
        <v>1626</v>
      </c>
      <c r="E28" s="70">
        <v>1355</v>
      </c>
    </row>
    <row r="29" spans="1:5" ht="63">
      <c r="A29" s="51" t="s">
        <v>827</v>
      </c>
      <c r="B29" s="123" t="s">
        <v>828</v>
      </c>
      <c r="C29" s="43" t="s">
        <v>150</v>
      </c>
      <c r="D29" s="70">
        <f t="shared" si="1"/>
        <v>1663.2</v>
      </c>
      <c r="E29" s="70">
        <v>1386</v>
      </c>
    </row>
    <row r="30" spans="1:5" ht="60.75">
      <c r="A30" s="128" t="s">
        <v>829</v>
      </c>
      <c r="B30" s="123" t="s">
        <v>840</v>
      </c>
      <c r="C30" s="43" t="s">
        <v>150</v>
      </c>
      <c r="D30" s="70">
        <f t="shared" si="1"/>
        <v>2613.6</v>
      </c>
      <c r="E30" s="70">
        <v>2178</v>
      </c>
    </row>
    <row r="31" spans="1:5" ht="81">
      <c r="A31" s="51" t="s">
        <v>830</v>
      </c>
      <c r="B31" s="125" t="s">
        <v>841</v>
      </c>
      <c r="C31" s="43" t="s">
        <v>150</v>
      </c>
      <c r="D31" s="70">
        <f t="shared" si="1"/>
        <v>222</v>
      </c>
      <c r="E31" s="70">
        <v>185</v>
      </c>
    </row>
    <row r="32" spans="1:5" ht="105">
      <c r="A32" s="114" t="s">
        <v>831</v>
      </c>
      <c r="B32" s="115" t="s">
        <v>832</v>
      </c>
      <c r="C32" s="43" t="s">
        <v>150</v>
      </c>
      <c r="D32" s="98">
        <f>E32+0.2*E32</f>
        <v>11976</v>
      </c>
      <c r="E32" s="99">
        <v>9980</v>
      </c>
    </row>
    <row r="33" spans="1:5" ht="63">
      <c r="A33" s="114" t="s">
        <v>833</v>
      </c>
      <c r="B33" s="115" t="s">
        <v>834</v>
      </c>
      <c r="C33" s="43" t="s">
        <v>150</v>
      </c>
      <c r="D33" s="98">
        <f>E33+0.2*E33</f>
        <v>7368</v>
      </c>
      <c r="E33" s="99">
        <v>6140</v>
      </c>
    </row>
    <row r="34" spans="1:5" ht="42">
      <c r="A34" s="114" t="s">
        <v>835</v>
      </c>
      <c r="B34" s="115" t="s">
        <v>836</v>
      </c>
      <c r="C34" s="43" t="s">
        <v>150</v>
      </c>
      <c r="D34" s="98">
        <f>E34+0.2*E34</f>
        <v>2118</v>
      </c>
      <c r="E34" s="99">
        <v>1765</v>
      </c>
    </row>
    <row r="35" spans="1:5" ht="42">
      <c r="A35" s="114" t="s">
        <v>837</v>
      </c>
      <c r="B35" s="115" t="s">
        <v>838</v>
      </c>
      <c r="C35" s="43" t="s">
        <v>150</v>
      </c>
      <c r="D35" s="98">
        <f>E35+0.2*E35</f>
        <v>1608</v>
      </c>
      <c r="E35" s="99">
        <v>1340</v>
      </c>
    </row>
  </sheetData>
  <sheetProtection/>
  <mergeCells count="3">
    <mergeCell ref="A1:E1"/>
    <mergeCell ref="A23:E23"/>
    <mergeCell ref="A3:E3"/>
  </mergeCells>
  <printOptions/>
  <pageMargins left="0.7086614173228347" right="0.35433070866141736" top="0.5118110236220472" bottom="0.54" header="0.31496062992125984" footer="0.31496062992125984"/>
  <pageSetup fitToHeight="2" fitToWidth="1" horizontalDpi="600" verticalDpi="600" orientation="portrait" paperSize="9" scale="39" r:id="rId1"/>
</worksheet>
</file>

<file path=xl/worksheets/sheet9.xml><?xml version="1.0" encoding="utf-8"?>
<worksheet xmlns="http://schemas.openxmlformats.org/spreadsheetml/2006/main" xmlns:r="http://schemas.openxmlformats.org/officeDocument/2006/relationships">
  <sheetPr>
    <pageSetUpPr fitToPage="1"/>
  </sheetPr>
  <dimension ref="A1:E28"/>
  <sheetViews>
    <sheetView zoomScale="79" zoomScaleNormal="79" zoomScalePageLayoutView="0" workbookViewId="0" topLeftCell="A1">
      <selection activeCell="A1" sqref="A1:E1"/>
    </sheetView>
  </sheetViews>
  <sheetFormatPr defaultColWidth="9.00390625" defaultRowHeight="12.75"/>
  <cols>
    <col min="1" max="1" width="32.00390625" style="0" customWidth="1"/>
    <col min="2" max="2" width="117.125" style="0" customWidth="1"/>
    <col min="3" max="3" width="26.75390625" style="0" customWidth="1"/>
    <col min="4" max="4" width="18.875" style="0" customWidth="1"/>
    <col min="5" max="5" width="16.75390625" style="0" customWidth="1"/>
  </cols>
  <sheetData>
    <row r="1" spans="1:5" ht="44.25" customHeight="1">
      <c r="A1" s="386" t="s">
        <v>842</v>
      </c>
      <c r="B1" s="386"/>
      <c r="C1" s="386"/>
      <c r="D1" s="386"/>
      <c r="E1" s="386"/>
    </row>
    <row r="2" spans="1:5" ht="35.25" customHeight="1">
      <c r="A2" s="109" t="s">
        <v>145</v>
      </c>
      <c r="B2" s="108" t="s">
        <v>146</v>
      </c>
      <c r="C2" s="108" t="s">
        <v>147</v>
      </c>
      <c r="D2" s="108" t="s">
        <v>148</v>
      </c>
      <c r="E2" s="108" t="s">
        <v>397</v>
      </c>
    </row>
    <row r="3" spans="1:5" ht="21">
      <c r="A3" s="119" t="s">
        <v>843</v>
      </c>
      <c r="B3" s="129" t="s">
        <v>844</v>
      </c>
      <c r="C3" s="43" t="s">
        <v>150</v>
      </c>
      <c r="D3" s="70">
        <f>E3+0.2*E3</f>
        <v>2557.2</v>
      </c>
      <c r="E3" s="70">
        <v>2131</v>
      </c>
    </row>
    <row r="4" spans="1:5" ht="21">
      <c r="A4" s="119" t="s">
        <v>845</v>
      </c>
      <c r="B4" s="129" t="s">
        <v>846</v>
      </c>
      <c r="C4" s="43" t="s">
        <v>150</v>
      </c>
      <c r="D4" s="70">
        <f aca="true" t="shared" si="0" ref="D4:D28">E4+0.2*E4</f>
        <v>2702.4</v>
      </c>
      <c r="E4" s="70">
        <v>2252</v>
      </c>
    </row>
    <row r="5" spans="1:5" ht="21">
      <c r="A5" s="119" t="s">
        <v>847</v>
      </c>
      <c r="B5" s="129" t="s">
        <v>848</v>
      </c>
      <c r="C5" s="43" t="s">
        <v>150</v>
      </c>
      <c r="D5" s="70">
        <f t="shared" si="0"/>
        <v>3062.4</v>
      </c>
      <c r="E5" s="70">
        <v>2552</v>
      </c>
    </row>
    <row r="6" spans="1:5" ht="21">
      <c r="A6" s="119" t="s">
        <v>849</v>
      </c>
      <c r="B6" s="129" t="s">
        <v>850</v>
      </c>
      <c r="C6" s="43" t="s">
        <v>150</v>
      </c>
      <c r="D6" s="70">
        <f t="shared" si="0"/>
        <v>374.4</v>
      </c>
      <c r="E6" s="70">
        <v>312</v>
      </c>
    </row>
    <row r="7" spans="1:5" ht="21">
      <c r="A7" s="119" t="s">
        <v>851</v>
      </c>
      <c r="B7" s="129" t="s">
        <v>852</v>
      </c>
      <c r="C7" s="43" t="s">
        <v>150</v>
      </c>
      <c r="D7" s="70">
        <f t="shared" si="0"/>
        <v>1269.6</v>
      </c>
      <c r="E7" s="70">
        <v>1058</v>
      </c>
    </row>
    <row r="8" spans="1:5" ht="21">
      <c r="A8" s="119" t="s">
        <v>853</v>
      </c>
      <c r="B8" s="129" t="s">
        <v>854</v>
      </c>
      <c r="C8" s="43" t="s">
        <v>150</v>
      </c>
      <c r="D8" s="70">
        <f t="shared" si="0"/>
        <v>1363.2</v>
      </c>
      <c r="E8" s="70">
        <v>1136</v>
      </c>
    </row>
    <row r="9" spans="1:5" ht="21">
      <c r="A9" s="77" t="s">
        <v>855</v>
      </c>
      <c r="B9" s="129" t="s">
        <v>856</v>
      </c>
      <c r="C9" s="43" t="s">
        <v>150</v>
      </c>
      <c r="D9" s="70">
        <f t="shared" si="0"/>
        <v>1389.6</v>
      </c>
      <c r="E9" s="70">
        <v>1158</v>
      </c>
    </row>
    <row r="10" spans="1:5" ht="21">
      <c r="A10" s="77" t="s">
        <v>857</v>
      </c>
      <c r="B10" s="129" t="s">
        <v>856</v>
      </c>
      <c r="C10" s="43" t="s">
        <v>150</v>
      </c>
      <c r="D10" s="70">
        <f t="shared" si="0"/>
        <v>1743.6</v>
      </c>
      <c r="E10" s="70">
        <v>1453</v>
      </c>
    </row>
    <row r="11" spans="1:5" ht="42">
      <c r="A11" s="43" t="s">
        <v>858</v>
      </c>
      <c r="B11" s="129" t="s">
        <v>859</v>
      </c>
      <c r="C11" s="43" t="s">
        <v>150</v>
      </c>
      <c r="D11" s="70">
        <f t="shared" si="0"/>
        <v>1627.2</v>
      </c>
      <c r="E11" s="70">
        <v>1356</v>
      </c>
    </row>
    <row r="12" spans="1:5" ht="21">
      <c r="A12" s="130" t="s">
        <v>860</v>
      </c>
      <c r="B12" s="129" t="s">
        <v>861</v>
      </c>
      <c r="C12" s="43" t="s">
        <v>150</v>
      </c>
      <c r="D12" s="70">
        <f t="shared" si="0"/>
        <v>1668</v>
      </c>
      <c r="E12" s="70">
        <v>1390</v>
      </c>
    </row>
    <row r="13" spans="1:5" ht="21">
      <c r="A13" s="130" t="s">
        <v>862</v>
      </c>
      <c r="B13" s="129" t="s">
        <v>861</v>
      </c>
      <c r="C13" s="43" t="s">
        <v>150</v>
      </c>
      <c r="D13" s="70">
        <f t="shared" si="0"/>
        <v>1707.6</v>
      </c>
      <c r="E13" s="70">
        <v>1423</v>
      </c>
    </row>
    <row r="14" spans="1:5" ht="21">
      <c r="A14" s="130" t="s">
        <v>863</v>
      </c>
      <c r="B14" s="129" t="s">
        <v>861</v>
      </c>
      <c r="C14" s="43" t="s">
        <v>150</v>
      </c>
      <c r="D14" s="70">
        <f t="shared" si="0"/>
        <v>1614</v>
      </c>
      <c r="E14" s="70">
        <v>1345</v>
      </c>
    </row>
    <row r="15" spans="1:5" ht="21">
      <c r="A15" s="130" t="s">
        <v>864</v>
      </c>
      <c r="B15" s="129" t="s">
        <v>861</v>
      </c>
      <c r="C15" s="43" t="s">
        <v>150</v>
      </c>
      <c r="D15" s="70">
        <f t="shared" si="0"/>
        <v>1668</v>
      </c>
      <c r="E15" s="70">
        <v>1390</v>
      </c>
    </row>
    <row r="16" spans="1:5" ht="40.5">
      <c r="A16" s="131" t="s">
        <v>865</v>
      </c>
      <c r="B16" s="132" t="s">
        <v>861</v>
      </c>
      <c r="C16" s="43" t="s">
        <v>150</v>
      </c>
      <c r="D16" s="70">
        <f t="shared" si="0"/>
        <v>2034</v>
      </c>
      <c r="E16" s="70">
        <v>1695</v>
      </c>
    </row>
    <row r="17" spans="1:5" ht="40.5">
      <c r="A17" s="130" t="s">
        <v>866</v>
      </c>
      <c r="B17" s="129" t="s">
        <v>861</v>
      </c>
      <c r="C17" s="43" t="s">
        <v>150</v>
      </c>
      <c r="D17" s="70">
        <f t="shared" si="0"/>
        <v>2118</v>
      </c>
      <c r="E17" s="70">
        <v>1765</v>
      </c>
    </row>
    <row r="18" spans="1:5" ht="21">
      <c r="A18" s="130" t="s">
        <v>867</v>
      </c>
      <c r="B18" s="129" t="s">
        <v>861</v>
      </c>
      <c r="C18" s="43" t="s">
        <v>150</v>
      </c>
      <c r="D18" s="70">
        <f t="shared" si="0"/>
        <v>1752</v>
      </c>
      <c r="E18" s="70">
        <v>1460</v>
      </c>
    </row>
    <row r="19" spans="1:5" ht="21">
      <c r="A19" s="130" t="s">
        <v>868</v>
      </c>
      <c r="B19" s="129" t="s">
        <v>861</v>
      </c>
      <c r="C19" s="43" t="s">
        <v>150</v>
      </c>
      <c r="D19" s="70">
        <f t="shared" si="0"/>
        <v>2098.8</v>
      </c>
      <c r="E19" s="70">
        <v>1749</v>
      </c>
    </row>
    <row r="20" spans="1:5" ht="21">
      <c r="A20" s="51" t="s">
        <v>869</v>
      </c>
      <c r="B20" s="129" t="s">
        <v>870</v>
      </c>
      <c r="C20" s="43" t="s">
        <v>150</v>
      </c>
      <c r="D20" s="70">
        <f t="shared" si="0"/>
        <v>230.4</v>
      </c>
      <c r="E20" s="70">
        <v>192</v>
      </c>
    </row>
    <row r="21" spans="1:5" ht="21">
      <c r="A21" s="119" t="s">
        <v>871</v>
      </c>
      <c r="B21" s="133" t="s">
        <v>872</v>
      </c>
      <c r="C21" s="43" t="s">
        <v>150</v>
      </c>
      <c r="D21" s="70">
        <f t="shared" si="0"/>
        <v>709.2</v>
      </c>
      <c r="E21" s="70">
        <v>591</v>
      </c>
    </row>
    <row r="22" spans="1:5" ht="21">
      <c r="A22" s="119" t="s">
        <v>873</v>
      </c>
      <c r="B22" s="133" t="s">
        <v>874</v>
      </c>
      <c r="C22" s="43" t="s">
        <v>150</v>
      </c>
      <c r="D22" s="70">
        <f t="shared" si="0"/>
        <v>712.8</v>
      </c>
      <c r="E22" s="70">
        <v>594</v>
      </c>
    </row>
    <row r="23" spans="1:5" ht="42">
      <c r="A23" s="119" t="s">
        <v>875</v>
      </c>
      <c r="B23" s="133" t="s">
        <v>876</v>
      </c>
      <c r="C23" s="43" t="s">
        <v>150</v>
      </c>
      <c r="D23" s="70">
        <f t="shared" si="0"/>
        <v>745.2</v>
      </c>
      <c r="E23" s="70">
        <v>621</v>
      </c>
    </row>
    <row r="24" spans="1:5" ht="21">
      <c r="A24" s="119" t="s">
        <v>877</v>
      </c>
      <c r="B24" s="129" t="s">
        <v>878</v>
      </c>
      <c r="C24" s="43" t="s">
        <v>150</v>
      </c>
      <c r="D24" s="70">
        <f t="shared" si="0"/>
        <v>350.4</v>
      </c>
      <c r="E24" s="70">
        <v>292</v>
      </c>
    </row>
    <row r="25" spans="1:5" ht="21">
      <c r="A25" s="119" t="s">
        <v>879</v>
      </c>
      <c r="B25" s="129" t="s">
        <v>880</v>
      </c>
      <c r="C25" s="43" t="s">
        <v>150</v>
      </c>
      <c r="D25" s="70">
        <f t="shared" si="0"/>
        <v>492</v>
      </c>
      <c r="E25" s="70">
        <v>410</v>
      </c>
    </row>
    <row r="26" spans="1:5" ht="21">
      <c r="A26" s="119" t="s">
        <v>881</v>
      </c>
      <c r="B26" s="129" t="s">
        <v>880</v>
      </c>
      <c r="C26" s="43" t="s">
        <v>150</v>
      </c>
      <c r="D26" s="70">
        <f t="shared" si="0"/>
        <v>518.4</v>
      </c>
      <c r="E26" s="70">
        <v>432</v>
      </c>
    </row>
    <row r="27" spans="1:5" ht="21">
      <c r="A27" s="119" t="s">
        <v>882</v>
      </c>
      <c r="B27" s="129" t="s">
        <v>880</v>
      </c>
      <c r="C27" s="43" t="s">
        <v>150</v>
      </c>
      <c r="D27" s="70">
        <f t="shared" si="0"/>
        <v>561.6</v>
      </c>
      <c r="E27" s="70">
        <v>468</v>
      </c>
    </row>
    <row r="28" spans="1:5" ht="42">
      <c r="A28" s="51" t="s">
        <v>883</v>
      </c>
      <c r="B28" s="129" t="s">
        <v>884</v>
      </c>
      <c r="C28" s="43" t="s">
        <v>150</v>
      </c>
      <c r="D28" s="70">
        <f t="shared" si="0"/>
        <v>210</v>
      </c>
      <c r="E28" s="70">
        <v>175</v>
      </c>
    </row>
  </sheetData>
  <sheetProtection/>
  <mergeCells count="1">
    <mergeCell ref="A1:E1"/>
  </mergeCells>
  <printOptions/>
  <pageMargins left="0.7086614173228347" right="0.24" top="0.57" bottom="0.7480314960629921" header="0.31496062992125984" footer="0.31496062992125984"/>
  <pageSetup fitToHeight="1"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RICIK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Рейценштейн</dc:creator>
  <cp:keywords/>
  <dc:description/>
  <cp:lastModifiedBy>My</cp:lastModifiedBy>
  <cp:lastPrinted>2018-02-12T16:30:04Z</cp:lastPrinted>
  <dcterms:created xsi:type="dcterms:W3CDTF">2007-07-02T13:23:16Z</dcterms:created>
  <dcterms:modified xsi:type="dcterms:W3CDTF">2018-02-27T07:53:06Z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